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aliaur\Desktop\2022-02-24\Tarybos sprendimai 2022-02-24\"/>
    </mc:Choice>
  </mc:AlternateContent>
  <xr:revisionPtr revIDLastSave="0" documentId="13_ncr:1_{B352B5A2-826D-4BB0-B37A-D36CB253B5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4" i="1" l="1"/>
  <c r="G107" i="1"/>
  <c r="G109" i="1" s="1"/>
  <c r="G106" i="1"/>
  <c r="G108" i="1" s="1"/>
  <c r="F107" i="1"/>
  <c r="F109" i="1" s="1"/>
  <c r="F106" i="1"/>
  <c r="F108" i="1" s="1"/>
  <c r="G99" i="1"/>
  <c r="G97" i="1" s="1"/>
  <c r="F99" i="1"/>
  <c r="F102" i="1" s="1"/>
  <c r="G78" i="1"/>
  <c r="G76" i="1" s="1"/>
  <c r="G70" i="1" s="1"/>
  <c r="F78" i="1"/>
  <c r="F76" i="1" s="1"/>
  <c r="F79" i="1" s="1"/>
  <c r="G77" i="1"/>
  <c r="G80" i="1" s="1"/>
  <c r="F77" i="1"/>
  <c r="F80" i="1" s="1"/>
  <c r="G102" i="1" l="1"/>
  <c r="G79" i="1"/>
  <c r="G81" i="1"/>
  <c r="F97" i="1"/>
  <c r="F81" i="1"/>
  <c r="G48" i="1" l="1"/>
  <c r="G47" i="1"/>
  <c r="F47" i="1"/>
  <c r="F48" i="1"/>
  <c r="F46" i="1" s="1"/>
  <c r="G62" i="1" l="1"/>
  <c r="F62" i="1"/>
  <c r="G46" i="1"/>
  <c r="G67" i="1"/>
  <c r="G64" i="1" l="1"/>
  <c r="F67" i="1"/>
  <c r="F115" i="1" s="1"/>
  <c r="F100" i="1" l="1"/>
  <c r="G100" i="1"/>
  <c r="G91" i="1" s="1"/>
  <c r="G86" i="1"/>
  <c r="F86" i="1"/>
  <c r="F88" i="1" l="1"/>
  <c r="F114" i="1"/>
  <c r="G88" i="1"/>
  <c r="G83" i="1" s="1"/>
  <c r="G114" i="1"/>
  <c r="G115" i="1" l="1"/>
  <c r="G51" i="1" l="1"/>
  <c r="G63" i="1" s="1"/>
  <c r="G113" i="1" s="1"/>
  <c r="G65" i="1" l="1"/>
  <c r="G68" i="1" s="1"/>
  <c r="G66" i="1" l="1"/>
  <c r="G111" i="1" s="1"/>
  <c r="F51" i="1"/>
  <c r="F63" i="1" s="1"/>
  <c r="F113" i="1" s="1"/>
  <c r="F64" i="1"/>
  <c r="F65" i="1" l="1"/>
  <c r="F68" i="1" s="1"/>
  <c r="G12" i="1"/>
  <c r="F66" i="1"/>
  <c r="F1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10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Admin:</t>
        </r>
        <r>
          <rPr>
            <sz val="9"/>
            <color indexed="81"/>
            <rFont val="Tahoma"/>
            <family val="2"/>
            <charset val="186"/>
          </rPr>
          <t xml:space="preserve">
`</t>
        </r>
      </text>
    </comment>
  </commentList>
</comments>
</file>

<file path=xl/sharedStrings.xml><?xml version="1.0" encoding="utf-8"?>
<sst xmlns="http://schemas.openxmlformats.org/spreadsheetml/2006/main" count="157" uniqueCount="122">
  <si>
    <t>Eil. Nr.</t>
  </si>
  <si>
    <r>
      <t xml:space="preserve">Atliktų darbų apimtys </t>
    </r>
    <r>
      <rPr>
        <sz val="12"/>
        <color indexed="8"/>
        <rFont val="Times New Roman"/>
        <family val="1"/>
        <charset val="186"/>
      </rPr>
      <t>(fiziniai mato vnt )</t>
    </r>
  </si>
  <si>
    <t>Iš jų eismo saugumo priemonės</t>
  </si>
  <si>
    <t>Einamiesiems tikslams</t>
  </si>
  <si>
    <t>Viso eismo saugumo priemonės</t>
  </si>
  <si>
    <t>Viso paprastasis remontas</t>
  </si>
  <si>
    <t>APIE KELIŲ PRIEŽIŪROS IR PLĖTROS PROGRAMOS FINANSAVIMO LĖŠŲ</t>
  </si>
  <si>
    <t>PANAUDOJIMĄ IR ATLIKTUS DARBUS</t>
  </si>
  <si>
    <t>Turtui įsigyti</t>
  </si>
  <si>
    <t xml:space="preserve">      Iš viso turtui įsigyti</t>
  </si>
  <si>
    <t>Viso einamiesiems tikslams</t>
  </si>
  <si>
    <t>iš jų  eismo saugumo priemonės</t>
  </si>
  <si>
    <t>Iš jų:              - paprastasis remontas</t>
  </si>
  <si>
    <t xml:space="preserve"> VISO KELIŲ PRIEŽIŪROS IR PLĖTROS PROGRAMOS LĖŠŲ:</t>
  </si>
  <si>
    <t>IŠ JŲ:</t>
  </si>
  <si>
    <t>EINAMIESIEMS TIKSLAMS</t>
  </si>
  <si>
    <t>TURTUI  ĮSIGYTI</t>
  </si>
  <si>
    <t>Objekto turtui įsigyti vertė,  tūkst. Eur</t>
  </si>
  <si>
    <t>Panaudota lėšų eurais, ct</t>
  </si>
  <si>
    <t>Iš viso turtui įsigyti:</t>
  </si>
  <si>
    <t>IŠ VISO PAGAL SUTARTĮ:</t>
  </si>
  <si>
    <t>Skirta lėšų, tūkst. Eur</t>
  </si>
  <si>
    <t>Iš jų turtui (naujai statybai, rekonstravimui), kurio vertė daugiau nei 360 tūkst. Eur, įsigyti</t>
  </si>
  <si>
    <r>
      <t xml:space="preserve">Objekto pavadinimas (kelio Nr. ir pavadinimas savivaldybės tarybos patvirtintame vietinės reikšmės kelių sąraše) </t>
    </r>
    <r>
      <rPr>
        <i/>
        <sz val="12"/>
        <color indexed="8"/>
        <rFont val="Times New Roman"/>
        <family val="1"/>
        <charset val="186"/>
      </rPr>
      <t>(trumpas atliktų darbų aprašymas)</t>
    </r>
  </si>
  <si>
    <t>KAUNO RAJONO SAVIVALDYBĖS</t>
  </si>
  <si>
    <t>eismo saugumo priemonės</t>
  </si>
  <si>
    <r>
      <t xml:space="preserve">Eismo saugumo priemonės </t>
    </r>
    <r>
      <rPr>
        <i/>
        <sz val="12"/>
        <rFont val="Times New Roman"/>
        <family val="1"/>
        <charset val="186"/>
      </rPr>
      <t>(kelio linijų ir pėsčiųjų perėjų ženklinimas, atnaujinimas)</t>
    </r>
  </si>
  <si>
    <t>2021  METŲ ATASKAITA</t>
  </si>
  <si>
    <t>Finansavimo sutartis Nr. S-392
(savivaldybės reg. data 2021-05-31 Nr. S-557)</t>
  </si>
  <si>
    <t>Finansavimo sutartis Nr. S-587
(savivaldybės reg. data 2021-05-25 Nr. S-1002)</t>
  </si>
  <si>
    <t>Finansavimo sutartis Nr. S-1184
(savivaldybės reg. data 2021-10-05 Nr. S-1184)</t>
  </si>
  <si>
    <t>Finansavimo sutartis Nr. S-1534
(savivaldybės reg. data 2021-12-08 Nr. S-1471)</t>
  </si>
  <si>
    <t>1025 m / 6 m</t>
  </si>
  <si>
    <t>980 m / 4,5 m</t>
  </si>
  <si>
    <r>
      <t xml:space="preserve">Alšėnų sen. Alšėnų, Digrių, Poderiškių k. Žiemkelio gatvė (al-3g) </t>
    </r>
    <r>
      <rPr>
        <i/>
        <sz val="11"/>
        <rFont val="Times New Roman"/>
        <family val="1"/>
        <charset val="186"/>
      </rPr>
      <t>(stabilizuoti pagrindai h-30cm, a/b danga h-8cm)</t>
    </r>
  </si>
  <si>
    <r>
      <t xml:space="preserve">Batniavos sen. Beiniūnų k. Kalnų gatvė (bt-48g) </t>
    </r>
    <r>
      <rPr>
        <i/>
        <sz val="11"/>
        <rFont val="Times New Roman"/>
        <family val="1"/>
        <charset val="186"/>
      </rPr>
      <t>(stabilizuoti pagrindai h-30cm, a/b danga h-8cm)</t>
    </r>
  </si>
  <si>
    <r>
      <t xml:space="preserve">Domeikavos sen. Domeikavos k. Veršvos gatvė (d-184g) </t>
    </r>
    <r>
      <rPr>
        <i/>
        <sz val="12"/>
        <rFont val="Times New Roman"/>
        <family val="1"/>
        <charset val="186"/>
      </rPr>
      <t>(AŠAS h-30 cm, skaldos pagrindas h-20 cm, a/b danga h-8 cm)</t>
    </r>
  </si>
  <si>
    <t>80 m / 5 m</t>
  </si>
  <si>
    <r>
      <t>Domeikavos sen. Domeikavos k. Neries gatvė (d-38g)</t>
    </r>
    <r>
      <rPr>
        <i/>
        <sz val="12"/>
        <rFont val="Times New Roman"/>
        <family val="1"/>
        <charset val="186"/>
      </rPr>
      <t xml:space="preserve"> (apšvietimo įrengimas)</t>
    </r>
  </si>
  <si>
    <t>140 m / 4,5 m</t>
  </si>
  <si>
    <r>
      <t xml:space="preserve">Domeikavos sen. Domeikavos k. Vyturio gatvė (d-62g) </t>
    </r>
    <r>
      <rPr>
        <i/>
        <sz val="12"/>
        <rFont val="Times New Roman"/>
        <family val="1"/>
        <charset val="186"/>
      </rPr>
      <t xml:space="preserve"> (skaldos pagrindas h-15 cm, a/b danga h-6 cm)</t>
    </r>
  </si>
  <si>
    <r>
      <t xml:space="preserve">Domeikavos sen. Domeikavos k. Jaunimo gatvė (d-25g) </t>
    </r>
    <r>
      <rPr>
        <i/>
        <sz val="12"/>
        <rFont val="Times New Roman"/>
        <family val="1"/>
        <charset val="186"/>
      </rPr>
      <t>(AŠAS h-30 cm, skaldos pagrindas h-20 cm, a/b danga h-8 cm)</t>
    </r>
  </si>
  <si>
    <t>115 m / 4,5 m</t>
  </si>
  <si>
    <r>
      <t xml:space="preserve">Garliavos sen. Garliavos m. J. Biliūno gatvė (gm-13g) </t>
    </r>
    <r>
      <rPr>
        <i/>
        <sz val="12"/>
        <rFont val="Times New Roman"/>
        <family val="1"/>
        <charset val="186"/>
      </rPr>
      <t>(AŠAS h-30 cm, skaldos pagrindas h-20 cm, a/b danga h-8 cm)</t>
    </r>
  </si>
  <si>
    <t>85 m / 5 m</t>
  </si>
  <si>
    <r>
      <t>Garliavos sen. Garliavos m. vietinės reikšmės kelias Nr. 4 (lygiagrečiai su Marijampolės g.) (gm-40)</t>
    </r>
    <r>
      <rPr>
        <i/>
        <sz val="12"/>
        <rFont val="Times New Roman"/>
        <family val="1"/>
        <charset val="186"/>
      </rPr>
      <t xml:space="preserve"> (AŠAS h-30 cm, skaldos pagrindas h-20 cm, a/b danga h-8 cm)</t>
    </r>
  </si>
  <si>
    <t>241 m / 4 m</t>
  </si>
  <si>
    <r>
      <t xml:space="preserve">Garliavos sen. Garliavos m. J. Biliūno skersgatvis (gm-14 g)  </t>
    </r>
    <r>
      <rPr>
        <i/>
        <sz val="12"/>
        <rFont val="Times New Roman"/>
        <family val="1"/>
        <charset val="186"/>
      </rPr>
      <t>(skaldos pagrindas h-20 cm, a/b danga h-8 cm)</t>
    </r>
  </si>
  <si>
    <t>133 m / 5 m</t>
  </si>
  <si>
    <t>35 vnt</t>
  </si>
  <si>
    <r>
      <t xml:space="preserve">Garliavos sen. Garliavos m. Algirdo gatvė (gm-7 g) </t>
    </r>
    <r>
      <rPr>
        <i/>
        <sz val="12"/>
        <rFont val="Times New Roman"/>
        <family val="1"/>
        <charset val="186"/>
      </rPr>
      <t>(AŠAS h-30 cm, skaldos pagrindas h-20 cm, a/b danga h-8 cm)</t>
    </r>
  </si>
  <si>
    <t>244 m / 4,5 m</t>
  </si>
  <si>
    <r>
      <t xml:space="preserve">Garliavos apylinkių sen. Jonučių II k. Slėnio gatvė (g-111g) </t>
    </r>
    <r>
      <rPr>
        <i/>
        <sz val="12"/>
        <rFont val="Times New Roman"/>
        <family val="1"/>
        <charset val="186"/>
      </rPr>
      <t>(AŠAS h-30 cm, skaldos pagrindas h-20 cm, a/b danga h-8 cm)</t>
    </r>
  </si>
  <si>
    <t>100 m / 5,5 m</t>
  </si>
  <si>
    <r>
      <t xml:space="preserve">Garliavos apylinkių sen. Seniavos k. Laimės gatvė (g-193g) </t>
    </r>
    <r>
      <rPr>
        <i/>
        <sz val="12"/>
        <rFont val="Times New Roman"/>
        <family val="1"/>
        <charset val="186"/>
      </rPr>
      <t>(AŠAS h-30 cm, skaldos pagrindas h-20 cm, a/b danga h-8 cm)</t>
    </r>
  </si>
  <si>
    <t>90 m / 5,5 m</t>
  </si>
  <si>
    <r>
      <t xml:space="preserve">Kačerginės sen. Kačerginės mstl. J. Zikaro gatvė (kc-3g) ir J. Janonio gatvė (kc-1g) </t>
    </r>
    <r>
      <rPr>
        <i/>
        <sz val="12"/>
        <rFont val="Times New Roman"/>
        <family val="1"/>
        <charset val="186"/>
      </rPr>
      <t>(AŠAS h-53cm, skaldos pagrindas h-20 cm)</t>
    </r>
  </si>
  <si>
    <r>
      <t xml:space="preserve">Karmėlavos sen. Ramučių k. Ramunių gatvė (kr-47g) </t>
    </r>
    <r>
      <rPr>
        <i/>
        <sz val="12"/>
        <rFont val="Times New Roman"/>
        <family val="1"/>
        <charset val="186"/>
      </rPr>
      <t>(AŠAS h-30 cm, skaldos pagrindas h-20 cm, a/b danga h-8 cm)</t>
    </r>
  </si>
  <si>
    <t>244 m / 5 m</t>
  </si>
  <si>
    <r>
      <t>Karmėlavos sen. Karmėlavos k. Pušyno gatvė (kr-21g)</t>
    </r>
    <r>
      <rPr>
        <i/>
        <sz val="12"/>
        <rFont val="Times New Roman"/>
        <family val="1"/>
        <charset val="186"/>
      </rPr>
      <t xml:space="preserve"> (AŠAS h-30 cm, skaldos pagrindas h-20 cm, a/b danga h-8 cm)</t>
    </r>
  </si>
  <si>
    <t>198 m / 3,5 m</t>
  </si>
  <si>
    <r>
      <t xml:space="preserve">Kulautuvos sen. Kulautuvos mstl. Akacijų alėja (kl-1g) ir V. Augustausko gatvė (kl-8g)
</t>
    </r>
    <r>
      <rPr>
        <i/>
        <sz val="12"/>
        <rFont val="Times New Roman"/>
        <family val="1"/>
        <charset val="186"/>
      </rPr>
      <t>(AŠAS h-42 cm, skaldos pagrindas h-20 cm, a/b danga h-8 cm)</t>
    </r>
  </si>
  <si>
    <t>200 m / 6 m</t>
  </si>
  <si>
    <t>250 m / 6-6,5 m</t>
  </si>
  <si>
    <r>
      <t xml:space="preserve">Raudondvario sen. Raudondvario k. Vejuonos gatvė (rd-70g) </t>
    </r>
    <r>
      <rPr>
        <i/>
        <sz val="12"/>
        <rFont val="Times New Roman"/>
        <family val="1"/>
        <charset val="186"/>
      </rPr>
      <t>(skaldos pagrindas h-20 cm, a/b danga h-8 cm)</t>
    </r>
  </si>
  <si>
    <t>636 m / 5 m</t>
  </si>
  <si>
    <r>
      <t>Ringaudų sen. Ringaudų k. Margirio gatvė (rg-10g) ir Pilėnų gatvė (rg-9g)</t>
    </r>
    <r>
      <rPr>
        <i/>
        <sz val="12"/>
        <rFont val="Times New Roman"/>
        <family val="1"/>
        <charset val="186"/>
      </rPr>
      <t xml:space="preserve"> (a/b danga h-12 cm)</t>
    </r>
  </si>
  <si>
    <t>1240 m / 7 m</t>
  </si>
  <si>
    <r>
      <t xml:space="preserve">Rokų sen. Patamulšėlio k. Nakvišų gatvė
(Nr. rk-7-1g) </t>
    </r>
    <r>
      <rPr>
        <i/>
        <sz val="12"/>
        <rFont val="Times New Roman"/>
        <family val="1"/>
        <charset val="186"/>
      </rPr>
      <t>(skaldos pagrindas h-15 cm, a/b danga h-6 cm)</t>
    </r>
  </si>
  <si>
    <t>210 m / 4 m</t>
  </si>
  <si>
    <r>
      <t xml:space="preserve">Samylų sen. Šlienavos k. Ežero gatvė (s-32g) </t>
    </r>
    <r>
      <rPr>
        <i/>
        <sz val="12"/>
        <rFont val="Times New Roman"/>
        <family val="1"/>
        <charset val="186"/>
      </rPr>
      <t>(skaldos pagrindas h-20 cm, a/b danga h-8 cm)</t>
    </r>
  </si>
  <si>
    <t>212 m / 4 m</t>
  </si>
  <si>
    <r>
      <t>Samylų sen. Šlienavos k. Laumiašokio gatvė (s-46g) ir Miško gatvė (s-42g)</t>
    </r>
    <r>
      <rPr>
        <i/>
        <sz val="11"/>
        <rFont val="Times New Roman"/>
        <family val="1"/>
        <charset val="186"/>
      </rPr>
      <t xml:space="preserve"> (AŠAS h-30 cm, skaldos pagrindas h-20 cm, a/b danga h-8 cm)</t>
    </r>
  </si>
  <si>
    <t>241 m / 4,5 m</t>
  </si>
  <si>
    <r>
      <t xml:space="preserve">Samylų sen. Šlienavos k. Mokyklos gatvė (s-1g) </t>
    </r>
    <r>
      <rPr>
        <i/>
        <sz val="12"/>
        <rFont val="Times New Roman"/>
        <family val="1"/>
        <charset val="186"/>
      </rPr>
      <t>(skaldos pagrindas h-20 cm, a/b danga h-8 cm)</t>
    </r>
  </si>
  <si>
    <t>181 m / 5 m</t>
  </si>
  <si>
    <r>
      <t>Taurakiemio sen. Guogų k. Panemunės gatvė (t-37-2g)</t>
    </r>
    <r>
      <rPr>
        <i/>
        <sz val="12"/>
        <rFont val="Times New Roman"/>
        <family val="1"/>
        <charset val="186"/>
      </rPr>
      <t xml:space="preserve"> (skaldos pagrindas h-20 cm, a/b danga h-8 cm)</t>
    </r>
  </si>
  <si>
    <t>300 m / 4 m</t>
  </si>
  <si>
    <r>
      <t xml:space="preserve">Taurakiemio sen. Viršužiglio k. Miško gatvė (t-9g) </t>
    </r>
    <r>
      <rPr>
        <i/>
        <sz val="12"/>
        <rFont val="Times New Roman"/>
        <family val="1"/>
        <charset val="186"/>
      </rPr>
      <t>(skaldos pagrindas h-20 cm, a/b danga h-8 cm)</t>
    </r>
  </si>
  <si>
    <t>150 m / 4 m</t>
  </si>
  <si>
    <r>
      <t xml:space="preserve">Užliedžių sen. Giraitės k. Eglių gatvė (u-21g) </t>
    </r>
    <r>
      <rPr>
        <i/>
        <sz val="12"/>
        <rFont val="Times New Roman"/>
        <family val="1"/>
        <charset val="186"/>
      </rPr>
      <t>(AŠAS h-40 cm, skaldos pagrindas h-20 cm)</t>
    </r>
  </si>
  <si>
    <t>270 m / 5,5 m</t>
  </si>
  <si>
    <r>
      <t xml:space="preserve">Vandžiogalos sen. Mažųjų Ibėnų k. Ažuolų gatvė (vn-18g) </t>
    </r>
    <r>
      <rPr>
        <i/>
        <sz val="12"/>
        <rFont val="Times New Roman"/>
        <family val="1"/>
        <charset val="186"/>
      </rPr>
      <t>(stabilizuoti pagrindai h-30cm, a/b danga h-8cm)</t>
    </r>
  </si>
  <si>
    <t>810 m / 4,5 m</t>
  </si>
  <si>
    <r>
      <t xml:space="preserve">Vilkijos sen. Vilkijos m. Draugystės gatvė (vm-15g) </t>
    </r>
    <r>
      <rPr>
        <i/>
        <sz val="12"/>
        <color theme="1"/>
        <rFont val="Times New Roman"/>
        <family val="1"/>
        <charset val="186"/>
      </rPr>
      <t>(AŠAS h-30 cm, skaldos pagrindas h-20 cm, a/b danga h-8 cm)</t>
    </r>
  </si>
  <si>
    <t>291 m / 5 m</t>
  </si>
  <si>
    <r>
      <t xml:space="preserve">Vilkijos apylinkių sen. Daugėliškių k. Dubysos gatvė (vl-35) </t>
    </r>
    <r>
      <rPr>
        <i/>
        <sz val="12"/>
        <rFont val="Times New Roman"/>
        <family val="1"/>
        <charset val="186"/>
      </rPr>
      <t>(skaldos pagrindas h-20 cm, a/b danga h-8 cm)</t>
    </r>
  </si>
  <si>
    <t>570 m / 5 m</t>
  </si>
  <si>
    <t>747 kv. m</t>
  </si>
  <si>
    <r>
      <t xml:space="preserve">Babtų sen. Muniškių k. Dvaro gatvė (b-146g) </t>
    </r>
    <r>
      <rPr>
        <i/>
        <sz val="12"/>
        <rFont val="Times New Roman"/>
        <family val="1"/>
        <charset val="186"/>
      </rPr>
      <t>(a/b danga h-6 cm)</t>
    </r>
  </si>
  <si>
    <r>
      <t xml:space="preserve">Babtų sen. Pagynės k. Kikonių gatvė (b-131g) </t>
    </r>
    <r>
      <rPr>
        <i/>
        <sz val="12"/>
        <rFont val="Times New Roman"/>
        <family val="1"/>
        <charset val="186"/>
      </rPr>
      <t>(a/b danga h-6 cm)</t>
    </r>
  </si>
  <si>
    <r>
      <t xml:space="preserve">Čekiškės sen. Čekiškės mstl. Vyšnių gatvė (c-64g) </t>
    </r>
    <r>
      <rPr>
        <i/>
        <sz val="12"/>
        <rFont val="Times New Roman"/>
        <family val="1"/>
        <charset val="186"/>
      </rPr>
      <t>(a/b danga h-6 cm)</t>
    </r>
  </si>
  <si>
    <r>
      <t xml:space="preserve">Lapių sen. Tauralaukio k. Tauro gatvė (l-53g) </t>
    </r>
    <r>
      <rPr>
        <i/>
        <sz val="12"/>
        <rFont val="Times New Roman"/>
        <family val="1"/>
        <charset val="186"/>
      </rPr>
      <t>(a/b danga h-6 cm)</t>
    </r>
  </si>
  <si>
    <r>
      <t xml:space="preserve">Linksmakalnio sen. Linksmakalnio k. Liepų gatvė (lk-1g) </t>
    </r>
    <r>
      <rPr>
        <i/>
        <sz val="12"/>
        <rFont val="Times New Roman"/>
        <family val="1"/>
        <charset val="186"/>
      </rPr>
      <t>(a/b danga h-6 cm)</t>
    </r>
  </si>
  <si>
    <r>
      <t xml:space="preserve">Taurakiemio sen. Margininkų k. Bažnyčios gatvė (t-5g) </t>
    </r>
    <r>
      <rPr>
        <i/>
        <sz val="12"/>
        <rFont val="Times New Roman"/>
        <family val="1"/>
        <charset val="186"/>
      </rPr>
      <t>(a/b danga h-6 cm)</t>
    </r>
  </si>
  <si>
    <r>
      <t xml:space="preserve">Taurakiemio sen. Dobilijos k. Pasagos gatvė (t-30g) </t>
    </r>
    <r>
      <rPr>
        <i/>
        <sz val="12"/>
        <rFont val="Times New Roman"/>
        <family val="1"/>
        <charset val="186"/>
      </rPr>
      <t>(a/b danga h-6 cm)</t>
    </r>
  </si>
  <si>
    <r>
      <t xml:space="preserve">Zapyškio sen. Vilemų k. Gelžkeliuko gatvė (z-65g) </t>
    </r>
    <r>
      <rPr>
        <i/>
        <sz val="12"/>
        <rFont val="Times New Roman"/>
        <family val="1"/>
        <charset val="186"/>
      </rPr>
      <t>(a/b danga h-6 cm)</t>
    </r>
  </si>
  <si>
    <r>
      <t xml:space="preserve">Ežerėlio sen. Ežerėlio m. Miško gatvė (e-2g)  </t>
    </r>
    <r>
      <rPr>
        <i/>
        <sz val="12"/>
        <rFont val="Times New Roman"/>
        <family val="1"/>
        <charset val="186"/>
      </rPr>
      <t>(a/b danga h-6 cm)</t>
    </r>
  </si>
  <si>
    <t>162 m / 3,5 m</t>
  </si>
  <si>
    <t>500 m / 4,5 m</t>
  </si>
  <si>
    <t>320 m / 5 m</t>
  </si>
  <si>
    <t>150 m / 5 m</t>
  </si>
  <si>
    <t>400 m / 4 m</t>
  </si>
  <si>
    <t>450 m / 3,5 m</t>
  </si>
  <si>
    <r>
      <t>Neveronių sen. Neveronių k. Šiltnamių gatvė (n-34g)</t>
    </r>
    <r>
      <rPr>
        <i/>
        <sz val="12"/>
        <rFont val="Times New Roman"/>
        <family val="1"/>
        <charset val="186"/>
      </rPr>
      <t xml:space="preserve"> (trinkelių danga h-8cm)</t>
    </r>
  </si>
  <si>
    <t>360 m / 1,5 m</t>
  </si>
  <si>
    <t>40 m / 3 m</t>
  </si>
  <si>
    <t>60 m / 3 m</t>
  </si>
  <si>
    <t>1680 m / 6 m</t>
  </si>
  <si>
    <t>4122 m</t>
  </si>
  <si>
    <t>Finansavimo sutartis Nr. S-393
(savivaldybės reg. data 2021-05-31 Nr. S-558)</t>
  </si>
  <si>
    <t>350 m / 6 m</t>
  </si>
  <si>
    <t>300 m / 6-6,5 m</t>
  </si>
  <si>
    <r>
      <t xml:space="preserve">Rokų sen., Raželių ir Pavytės k.
J. Girniaus gatvė (buvusi Poligono g. (rk-10g)) ir Dujotiekio gatvė (rk-9g)
</t>
    </r>
    <r>
      <rPr>
        <i/>
        <sz val="11"/>
        <color theme="1"/>
        <rFont val="Times New Roman"/>
        <family val="1"/>
        <charset val="186"/>
      </rPr>
      <t>(inžinerinės paslaugos)</t>
    </r>
  </si>
  <si>
    <t>1553 m / 6 m</t>
  </si>
  <si>
    <t>475 m / 6-6,5 m</t>
  </si>
  <si>
    <t>50 m / 6 m</t>
  </si>
  <si>
    <r>
      <t>Karmėlavos seniūnijos Ramučių kaimo Kauno gatvė (Nr. kr-42g) ir Gėlių gatvės (Nr. kr-38g) ruožas</t>
    </r>
    <r>
      <rPr>
        <i/>
        <sz val="12"/>
        <rFont val="Times New Roman"/>
        <family val="1"/>
        <charset val="186"/>
      </rPr>
      <t xml:space="preserve"> (AŠAS h-60 cm, skaldos pagrindas h-15 cm, a/b danga h-14 cm, lietaus kanalizacija L-1843 m)</t>
    </r>
  </si>
  <si>
    <t xml:space="preserve">240 m / 6-7 m            </t>
  </si>
  <si>
    <t>PATVIRTINTA</t>
  </si>
  <si>
    <t>Kauno rajono savivaldybės tarybos</t>
  </si>
  <si>
    <t>2022 m. vasario 24 d. sprendimu Nr. TS-93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</si>
</sst>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00"/>
    <numFmt numFmtId="167" formatCode="#,##0.000"/>
  </numFmts>
  <fonts count="26" x14ac:knownFonts="1">
    <font>
      <sz val="11"/>
      <color theme="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1" fillId="0" borderId="0"/>
  </cellStyleXfs>
  <cellXfs count="106">
    <xf numFmtId="0" fontId="0" fillId="0" borderId="0" xfId="0"/>
    <xf numFmtId="4" fontId="3" fillId="2" borderId="1" xfId="0" applyNumberFormat="1" applyFont="1" applyFill="1" applyBorder="1" applyAlignment="1">
      <alignment horizontal="center" vertical="center"/>
    </xf>
    <xf numFmtId="166" fontId="12" fillId="2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left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6" fontId="6" fillId="0" borderId="1" xfId="2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0" fontId="16" fillId="0" borderId="0" xfId="0" applyFont="1" applyFill="1"/>
    <xf numFmtId="4" fontId="1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49" fontId="8" fillId="0" borderId="1" xfId="0" applyNumberFormat="1" applyFont="1" applyFill="1" applyBorder="1" applyAlignment="1">
      <alignment horizontal="left" vertical="center" wrapText="1"/>
    </xf>
    <xf numFmtId="167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166" fontId="15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/>
    <xf numFmtId="166" fontId="1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horizontal="right" vertical="center" wrapText="1"/>
    </xf>
    <xf numFmtId="165" fontId="14" fillId="0" borderId="1" xfId="0" applyNumberFormat="1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/>
    </xf>
    <xf numFmtId="166" fontId="13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167" fontId="13" fillId="0" borderId="1" xfId="0" applyNumberFormat="1" applyFont="1" applyFill="1" applyBorder="1" applyAlignment="1">
      <alignment horizontal="center" vertical="center"/>
    </xf>
    <xf numFmtId="49" fontId="13" fillId="0" borderId="0" xfId="3" applyNumberFormat="1" applyFont="1" applyFill="1" applyBorder="1" applyAlignment="1">
      <alignment horizontal="right" vertical="center" wrapText="1"/>
    </xf>
    <xf numFmtId="166" fontId="14" fillId="0" borderId="0" xfId="0" applyNumberFormat="1" applyFont="1" applyFill="1" applyBorder="1" applyAlignment="1">
      <alignment horizontal="center" vertical="center"/>
    </xf>
    <xf numFmtId="2" fontId="1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4" fontId="5" fillId="0" borderId="0" xfId="0" applyNumberFormat="1" applyFont="1" applyFill="1"/>
    <xf numFmtId="0" fontId="16" fillId="0" borderId="0" xfId="0" applyFont="1" applyFill="1" applyAlignment="1">
      <alignment horizontal="center" vertical="center"/>
    </xf>
    <xf numFmtId="4" fontId="16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49" fontId="13" fillId="0" borderId="3" xfId="3" applyNumberFormat="1" applyFont="1" applyFill="1" applyBorder="1" applyAlignment="1">
      <alignment horizontal="right" vertical="center" wrapText="1"/>
    </xf>
    <xf numFmtId="166" fontId="1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166" fontId="1" fillId="0" borderId="6" xfId="0" applyNumberFormat="1" applyFont="1" applyFill="1" applyBorder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166" fontId="1" fillId="0" borderId="5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wrapText="1"/>
    </xf>
    <xf numFmtId="0" fontId="8" fillId="0" borderId="1" xfId="0" applyFont="1" applyFill="1" applyBorder="1" applyAlignment="1">
      <alignment horizontal="right" vertical="center" wrapText="1"/>
    </xf>
    <xf numFmtId="49" fontId="13" fillId="0" borderId="1" xfId="3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7" fillId="0" borderId="2" xfId="3" applyNumberFormat="1" applyFont="1" applyFill="1" applyBorder="1" applyAlignment="1">
      <alignment horizontal="right" vertical="center" wrapText="1"/>
    </xf>
    <xf numFmtId="49" fontId="7" fillId="0" borderId="3" xfId="3" applyNumberFormat="1" applyFont="1" applyFill="1" applyBorder="1" applyAlignment="1">
      <alignment horizontal="right" vertical="center" wrapText="1"/>
    </xf>
    <xf numFmtId="49" fontId="7" fillId="0" borderId="4" xfId="3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0" xfId="0" applyFont="1" applyFill="1"/>
    <xf numFmtId="0" fontId="7" fillId="0" borderId="1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right" vertical="center" wrapText="1"/>
    </xf>
    <xf numFmtId="49" fontId="7" fillId="0" borderId="1" xfId="3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top"/>
    </xf>
    <xf numFmtId="49" fontId="6" fillId="0" borderId="1" xfId="3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vertical="center"/>
    </xf>
    <xf numFmtId="0" fontId="15" fillId="0" borderId="1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4">
    <cellStyle name="Įprastas" xfId="0" builtinId="0"/>
    <cellStyle name="Įprastas 2" xfId="2" xr:uid="{00000000-0005-0000-0000-000000000000}"/>
    <cellStyle name="Įprastas 3 2" xfId="3" xr:uid="{00000000-0005-0000-0000-000001000000}"/>
    <cellStyle name="Įprastas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24"/>
  <sheetViews>
    <sheetView tabSelected="1" zoomScaleNormal="100" workbookViewId="0">
      <selection activeCell="E3" sqref="E3:G3"/>
    </sheetView>
  </sheetViews>
  <sheetFormatPr defaultColWidth="8.85546875" defaultRowHeight="15.75" x14ac:dyDescent="0.25"/>
  <cols>
    <col min="1" max="1" width="8.85546875" style="16"/>
    <col min="2" max="2" width="4.5703125" style="16" customWidth="1"/>
    <col min="3" max="3" width="43.28515625" style="16" customWidth="1"/>
    <col min="4" max="4" width="15.85546875" style="60" customWidth="1"/>
    <col min="5" max="5" width="15" style="60" customWidth="1"/>
    <col min="6" max="6" width="13.85546875" style="60" customWidth="1"/>
    <col min="7" max="7" width="16.42578125" style="61" bestFit="1" customWidth="1"/>
    <col min="8" max="16384" width="8.85546875" style="16"/>
  </cols>
  <sheetData>
    <row r="1" spans="2:7" x14ac:dyDescent="0.25">
      <c r="E1" s="62" t="s">
        <v>119</v>
      </c>
    </row>
    <row r="2" spans="2:7" x14ac:dyDescent="0.25">
      <c r="E2" s="62" t="s">
        <v>120</v>
      </c>
    </row>
    <row r="3" spans="2:7" x14ac:dyDescent="0.25">
      <c r="E3" s="74" t="s">
        <v>121</v>
      </c>
      <c r="F3" s="74"/>
      <c r="G3" s="74"/>
    </row>
    <row r="4" spans="2:7" x14ac:dyDescent="0.25">
      <c r="B4" s="13"/>
      <c r="C4" s="13"/>
      <c r="D4" s="14"/>
      <c r="E4" s="14"/>
      <c r="F4" s="14"/>
      <c r="G4" s="15"/>
    </row>
    <row r="5" spans="2:7" x14ac:dyDescent="0.25">
      <c r="B5" s="102" t="s">
        <v>24</v>
      </c>
      <c r="C5" s="102"/>
      <c r="D5" s="102"/>
      <c r="E5" s="102"/>
      <c r="F5" s="102"/>
      <c r="G5" s="102"/>
    </row>
    <row r="6" spans="2:7" x14ac:dyDescent="0.25">
      <c r="B6" s="103" t="s">
        <v>27</v>
      </c>
      <c r="C6" s="103"/>
      <c r="D6" s="103"/>
      <c r="E6" s="103"/>
      <c r="F6" s="103"/>
      <c r="G6" s="103"/>
    </row>
    <row r="7" spans="2:7" x14ac:dyDescent="0.25">
      <c r="B7" s="102" t="s">
        <v>6</v>
      </c>
      <c r="C7" s="102"/>
      <c r="D7" s="102"/>
      <c r="E7" s="102"/>
      <c r="F7" s="102"/>
      <c r="G7" s="102"/>
    </row>
    <row r="8" spans="2:7" x14ac:dyDescent="0.25">
      <c r="B8" s="103" t="s">
        <v>7</v>
      </c>
      <c r="C8" s="103"/>
      <c r="D8" s="103"/>
      <c r="E8" s="103"/>
      <c r="F8" s="103"/>
      <c r="G8" s="103"/>
    </row>
    <row r="9" spans="2:7" x14ac:dyDescent="0.25">
      <c r="B9" s="13"/>
      <c r="C9" s="13"/>
      <c r="D9" s="14"/>
      <c r="E9" s="14"/>
      <c r="F9" s="14"/>
      <c r="G9" s="17"/>
    </row>
    <row r="10" spans="2:7" ht="69" customHeight="1" x14ac:dyDescent="0.25">
      <c r="B10" s="18" t="s">
        <v>0</v>
      </c>
      <c r="C10" s="18" t="s">
        <v>23</v>
      </c>
      <c r="D10" s="5" t="s">
        <v>17</v>
      </c>
      <c r="E10" s="18" t="s">
        <v>1</v>
      </c>
      <c r="F10" s="18" t="s">
        <v>21</v>
      </c>
      <c r="G10" s="19" t="s">
        <v>18</v>
      </c>
    </row>
    <row r="11" spans="2:7" x14ac:dyDescent="0.25">
      <c r="B11" s="20">
        <v>1</v>
      </c>
      <c r="C11" s="20">
        <v>2</v>
      </c>
      <c r="D11" s="20">
        <v>3</v>
      </c>
      <c r="E11" s="20">
        <v>4</v>
      </c>
      <c r="F11" s="20">
        <v>5</v>
      </c>
      <c r="G11" s="20">
        <v>6</v>
      </c>
    </row>
    <row r="12" spans="2:7" ht="39" customHeight="1" x14ac:dyDescent="0.25">
      <c r="B12" s="91" t="s">
        <v>28</v>
      </c>
      <c r="C12" s="92"/>
      <c r="D12" s="92"/>
      <c r="E12" s="92"/>
      <c r="F12" s="2">
        <v>3140.4</v>
      </c>
      <c r="G12" s="1">
        <f>SUM(G46+G63)</f>
        <v>3140394.1799999997</v>
      </c>
    </row>
    <row r="13" spans="2:7" ht="26.25" customHeight="1" x14ac:dyDescent="0.25">
      <c r="B13" s="93" t="s">
        <v>8</v>
      </c>
      <c r="C13" s="93"/>
      <c r="D13" s="93"/>
      <c r="E13" s="93"/>
      <c r="F13" s="93"/>
      <c r="G13" s="93"/>
    </row>
    <row r="14" spans="2:7" ht="45" x14ac:dyDescent="0.25">
      <c r="B14" s="20">
        <v>1</v>
      </c>
      <c r="C14" s="21" t="s">
        <v>34</v>
      </c>
      <c r="D14" s="6">
        <v>171.1</v>
      </c>
      <c r="E14" s="5" t="s">
        <v>32</v>
      </c>
      <c r="F14" s="7">
        <v>159.86600000000001</v>
      </c>
      <c r="G14" s="8">
        <v>159866</v>
      </c>
    </row>
    <row r="15" spans="2:7" ht="48" customHeight="1" x14ac:dyDescent="0.25">
      <c r="B15" s="20">
        <v>2</v>
      </c>
      <c r="C15" s="21" t="s">
        <v>35</v>
      </c>
      <c r="D15" s="6">
        <v>125</v>
      </c>
      <c r="E15" s="5" t="s">
        <v>33</v>
      </c>
      <c r="F15" s="7">
        <v>116.83499999999999</v>
      </c>
      <c r="G15" s="8">
        <v>116835</v>
      </c>
    </row>
    <row r="16" spans="2:7" ht="47.25" x14ac:dyDescent="0.25">
      <c r="B16" s="20">
        <v>3</v>
      </c>
      <c r="C16" s="4" t="s">
        <v>36</v>
      </c>
      <c r="D16" s="6">
        <v>21.4</v>
      </c>
      <c r="E16" s="5" t="s">
        <v>37</v>
      </c>
      <c r="F16" s="7">
        <v>20</v>
      </c>
      <c r="G16" s="8">
        <v>20000</v>
      </c>
    </row>
    <row r="17" spans="2:7" ht="31.5" x14ac:dyDescent="0.25">
      <c r="B17" s="20">
        <v>4</v>
      </c>
      <c r="C17" s="4" t="s">
        <v>38</v>
      </c>
      <c r="D17" s="6">
        <v>48.2</v>
      </c>
      <c r="E17" s="5" t="s">
        <v>49</v>
      </c>
      <c r="F17" s="7">
        <v>45</v>
      </c>
      <c r="G17" s="8">
        <v>45000</v>
      </c>
    </row>
    <row r="18" spans="2:7" ht="18" customHeight="1" x14ac:dyDescent="0.25">
      <c r="B18" s="20">
        <v>5</v>
      </c>
      <c r="C18" s="76" t="s">
        <v>2</v>
      </c>
      <c r="D18" s="76"/>
      <c r="E18" s="76"/>
      <c r="F18" s="10">
        <v>45</v>
      </c>
      <c r="G18" s="11">
        <v>45000</v>
      </c>
    </row>
    <row r="19" spans="2:7" ht="47.25" x14ac:dyDescent="0.25">
      <c r="B19" s="20">
        <v>6</v>
      </c>
      <c r="C19" s="4" t="s">
        <v>40</v>
      </c>
      <c r="D19" s="6">
        <v>36.4</v>
      </c>
      <c r="E19" s="5" t="s">
        <v>39</v>
      </c>
      <c r="F19" s="7">
        <v>34</v>
      </c>
      <c r="G19" s="8">
        <v>34000</v>
      </c>
    </row>
    <row r="20" spans="2:7" ht="47.25" x14ac:dyDescent="0.25">
      <c r="B20" s="20">
        <v>7</v>
      </c>
      <c r="C20" s="4" t="s">
        <v>41</v>
      </c>
      <c r="D20" s="6">
        <v>33.6</v>
      </c>
      <c r="E20" s="5" t="s">
        <v>42</v>
      </c>
      <c r="F20" s="7">
        <v>31.44</v>
      </c>
      <c r="G20" s="8">
        <v>31439.27</v>
      </c>
    </row>
    <row r="21" spans="2:7" ht="48" customHeight="1" x14ac:dyDescent="0.25">
      <c r="B21" s="20">
        <v>8</v>
      </c>
      <c r="C21" s="4" t="s">
        <v>43</v>
      </c>
      <c r="D21" s="6">
        <v>30</v>
      </c>
      <c r="E21" s="5" t="s">
        <v>44</v>
      </c>
      <c r="F21" s="7">
        <v>28</v>
      </c>
      <c r="G21" s="8">
        <v>28000</v>
      </c>
    </row>
    <row r="22" spans="2:7" ht="63" x14ac:dyDescent="0.25">
      <c r="B22" s="20">
        <v>9</v>
      </c>
      <c r="C22" s="4" t="s">
        <v>45</v>
      </c>
      <c r="D22" s="6">
        <v>48.2</v>
      </c>
      <c r="E22" s="5" t="s">
        <v>46</v>
      </c>
      <c r="F22" s="7">
        <v>45</v>
      </c>
      <c r="G22" s="8">
        <v>45000</v>
      </c>
    </row>
    <row r="23" spans="2:7" ht="47.25" x14ac:dyDescent="0.25">
      <c r="B23" s="20">
        <v>10</v>
      </c>
      <c r="C23" s="4" t="s">
        <v>47</v>
      </c>
      <c r="D23" s="6">
        <v>32.1</v>
      </c>
      <c r="E23" s="5" t="s">
        <v>48</v>
      </c>
      <c r="F23" s="7">
        <v>30</v>
      </c>
      <c r="G23" s="8">
        <v>30000</v>
      </c>
    </row>
    <row r="24" spans="2:7" ht="47.25" x14ac:dyDescent="0.25">
      <c r="B24" s="20">
        <v>11</v>
      </c>
      <c r="C24" s="4" t="s">
        <v>50</v>
      </c>
      <c r="D24" s="6">
        <v>69.599999999999994</v>
      </c>
      <c r="E24" s="5" t="s">
        <v>51</v>
      </c>
      <c r="F24" s="7">
        <v>65</v>
      </c>
      <c r="G24" s="8">
        <v>65000</v>
      </c>
    </row>
    <row r="25" spans="2:7" ht="47.25" x14ac:dyDescent="0.25">
      <c r="B25" s="20">
        <v>12</v>
      </c>
      <c r="C25" s="4" t="s">
        <v>52</v>
      </c>
      <c r="D25" s="6">
        <v>122</v>
      </c>
      <c r="E25" s="5" t="s">
        <v>53</v>
      </c>
      <c r="F25" s="7">
        <v>57</v>
      </c>
      <c r="G25" s="8">
        <v>57000</v>
      </c>
    </row>
    <row r="26" spans="2:7" ht="47.25" x14ac:dyDescent="0.25">
      <c r="B26" s="20">
        <v>13</v>
      </c>
      <c r="C26" s="9" t="s">
        <v>54</v>
      </c>
      <c r="D26" s="5">
        <v>67.099999999999994</v>
      </c>
      <c r="E26" s="5" t="s">
        <v>55</v>
      </c>
      <c r="F26" s="7">
        <v>31.355</v>
      </c>
      <c r="G26" s="8">
        <v>31354.9</v>
      </c>
    </row>
    <row r="27" spans="2:7" ht="47.25" x14ac:dyDescent="0.25">
      <c r="B27" s="20">
        <v>14</v>
      </c>
      <c r="C27" s="9" t="s">
        <v>56</v>
      </c>
      <c r="D27" s="5">
        <v>3116.1</v>
      </c>
      <c r="E27" s="5" t="s">
        <v>62</v>
      </c>
      <c r="F27" s="7">
        <v>279.14999999999998</v>
      </c>
      <c r="G27" s="8">
        <v>279150</v>
      </c>
    </row>
    <row r="28" spans="2:7" x14ac:dyDescent="0.25">
      <c r="B28" s="20">
        <v>15</v>
      </c>
      <c r="C28" s="76" t="s">
        <v>2</v>
      </c>
      <c r="D28" s="76"/>
      <c r="E28" s="76"/>
      <c r="F28" s="10">
        <v>100</v>
      </c>
      <c r="G28" s="11">
        <v>100000</v>
      </c>
    </row>
    <row r="29" spans="2:7" ht="47.25" x14ac:dyDescent="0.25">
      <c r="B29" s="20">
        <v>16</v>
      </c>
      <c r="C29" s="4" t="s">
        <v>57</v>
      </c>
      <c r="D29" s="6">
        <v>163.69999999999999</v>
      </c>
      <c r="E29" s="5" t="s">
        <v>58</v>
      </c>
      <c r="F29" s="7">
        <v>153</v>
      </c>
      <c r="G29" s="8">
        <v>153000</v>
      </c>
    </row>
    <row r="30" spans="2:7" x14ac:dyDescent="0.25">
      <c r="B30" s="20"/>
      <c r="C30" s="4"/>
      <c r="D30" s="6"/>
      <c r="E30" s="65"/>
      <c r="F30" s="7"/>
      <c r="G30" s="8"/>
    </row>
    <row r="31" spans="2:7" ht="47.25" x14ac:dyDescent="0.25">
      <c r="B31" s="20">
        <v>17</v>
      </c>
      <c r="C31" s="4" t="s">
        <v>59</v>
      </c>
      <c r="D31" s="6">
        <v>59.9</v>
      </c>
      <c r="E31" s="5" t="s">
        <v>60</v>
      </c>
      <c r="F31" s="7">
        <v>56</v>
      </c>
      <c r="G31" s="8">
        <v>56000</v>
      </c>
    </row>
    <row r="32" spans="2:7" ht="63" x14ac:dyDescent="0.25">
      <c r="B32" s="20">
        <v>18</v>
      </c>
      <c r="C32" s="4" t="s">
        <v>61</v>
      </c>
      <c r="D32" s="6">
        <v>3707.4</v>
      </c>
      <c r="E32" s="5" t="s">
        <v>63</v>
      </c>
      <c r="F32" s="7">
        <v>391.85</v>
      </c>
      <c r="G32" s="8">
        <v>391850</v>
      </c>
    </row>
    <row r="33" spans="2:7" x14ac:dyDescent="0.25">
      <c r="B33" s="20">
        <v>19</v>
      </c>
      <c r="C33" s="76" t="s">
        <v>2</v>
      </c>
      <c r="D33" s="76"/>
      <c r="E33" s="76"/>
      <c r="F33" s="10">
        <v>100</v>
      </c>
      <c r="G33" s="11">
        <v>100000</v>
      </c>
    </row>
    <row r="34" spans="2:7" ht="47.25" x14ac:dyDescent="0.25">
      <c r="B34" s="20">
        <v>20</v>
      </c>
      <c r="C34" s="4" t="s">
        <v>64</v>
      </c>
      <c r="D34" s="6">
        <v>165.9</v>
      </c>
      <c r="E34" s="5" t="s">
        <v>65</v>
      </c>
      <c r="F34" s="7">
        <v>155</v>
      </c>
      <c r="G34" s="8">
        <v>155000</v>
      </c>
    </row>
    <row r="35" spans="2:7" ht="47.25" x14ac:dyDescent="0.25">
      <c r="B35" s="20">
        <v>21</v>
      </c>
      <c r="C35" s="4" t="s">
        <v>66</v>
      </c>
      <c r="D35" s="6">
        <v>1460.8</v>
      </c>
      <c r="E35" s="5" t="s">
        <v>67</v>
      </c>
      <c r="F35" s="7">
        <v>271.3</v>
      </c>
      <c r="G35" s="8">
        <v>271299.17</v>
      </c>
    </row>
    <row r="36" spans="2:7" ht="47.25" x14ac:dyDescent="0.25">
      <c r="B36" s="20">
        <v>22</v>
      </c>
      <c r="C36" s="4" t="s">
        <v>68</v>
      </c>
      <c r="D36" s="6">
        <v>65.900000000000006</v>
      </c>
      <c r="E36" s="5" t="s">
        <v>69</v>
      </c>
      <c r="F36" s="7">
        <v>22</v>
      </c>
      <c r="G36" s="8">
        <v>22000</v>
      </c>
    </row>
    <row r="37" spans="2:7" ht="47.25" x14ac:dyDescent="0.25">
      <c r="B37" s="20">
        <v>23</v>
      </c>
      <c r="C37" s="4" t="s">
        <v>70</v>
      </c>
      <c r="D37" s="6">
        <v>48.2</v>
      </c>
      <c r="E37" s="5" t="s">
        <v>71</v>
      </c>
      <c r="F37" s="7">
        <v>45</v>
      </c>
      <c r="G37" s="8">
        <v>45000</v>
      </c>
    </row>
    <row r="38" spans="2:7" ht="60" x14ac:dyDescent="0.25">
      <c r="B38" s="20">
        <v>24</v>
      </c>
      <c r="C38" s="21" t="s">
        <v>72</v>
      </c>
      <c r="D38" s="6">
        <v>78.099999999999994</v>
      </c>
      <c r="E38" s="5" t="s">
        <v>73</v>
      </c>
      <c r="F38" s="7">
        <v>73</v>
      </c>
      <c r="G38" s="8">
        <v>73000</v>
      </c>
    </row>
    <row r="39" spans="2:7" ht="47.25" x14ac:dyDescent="0.25">
      <c r="B39" s="20">
        <v>25</v>
      </c>
      <c r="C39" s="22" t="s">
        <v>74</v>
      </c>
      <c r="D39" s="6">
        <v>33.799999999999997</v>
      </c>
      <c r="E39" s="5" t="s">
        <v>75</v>
      </c>
      <c r="F39" s="7">
        <v>31.600999999999999</v>
      </c>
      <c r="G39" s="8">
        <v>31601</v>
      </c>
    </row>
    <row r="40" spans="2:7" ht="53.25" customHeight="1" x14ac:dyDescent="0.25">
      <c r="B40" s="20">
        <v>26</v>
      </c>
      <c r="C40" s="4" t="s">
        <v>76</v>
      </c>
      <c r="D40" s="6">
        <v>46</v>
      </c>
      <c r="E40" s="5" t="s">
        <v>77</v>
      </c>
      <c r="F40" s="7">
        <v>43</v>
      </c>
      <c r="G40" s="8">
        <v>43000</v>
      </c>
    </row>
    <row r="41" spans="2:7" ht="47.25" x14ac:dyDescent="0.25">
      <c r="B41" s="20">
        <v>27</v>
      </c>
      <c r="C41" s="4" t="s">
        <v>78</v>
      </c>
      <c r="D41" s="6">
        <v>27.8</v>
      </c>
      <c r="E41" s="5" t="s">
        <v>79</v>
      </c>
      <c r="F41" s="7">
        <v>26</v>
      </c>
      <c r="G41" s="8">
        <v>26000</v>
      </c>
    </row>
    <row r="42" spans="2:7" ht="37.5" customHeight="1" x14ac:dyDescent="0.25">
      <c r="B42" s="20">
        <v>28</v>
      </c>
      <c r="C42" s="4" t="s">
        <v>80</v>
      </c>
      <c r="D42" s="6">
        <v>107</v>
      </c>
      <c r="E42" s="5" t="s">
        <v>81</v>
      </c>
      <c r="F42" s="7">
        <v>100</v>
      </c>
      <c r="G42" s="8">
        <v>100000</v>
      </c>
    </row>
    <row r="43" spans="2:7" ht="47.25" x14ac:dyDescent="0.25">
      <c r="B43" s="20">
        <v>29</v>
      </c>
      <c r="C43" s="4" t="s">
        <v>82</v>
      </c>
      <c r="D43" s="6">
        <v>91</v>
      </c>
      <c r="E43" s="5" t="s">
        <v>83</v>
      </c>
      <c r="F43" s="7">
        <v>85</v>
      </c>
      <c r="G43" s="8">
        <v>85000</v>
      </c>
    </row>
    <row r="44" spans="2:7" ht="47.25" x14ac:dyDescent="0.25">
      <c r="B44" s="20">
        <v>30</v>
      </c>
      <c r="C44" s="23" t="s">
        <v>84</v>
      </c>
      <c r="D44" s="6">
        <v>122.1</v>
      </c>
      <c r="E44" s="5" t="s">
        <v>85</v>
      </c>
      <c r="F44" s="7">
        <v>114.148</v>
      </c>
      <c r="G44" s="8">
        <v>114148</v>
      </c>
    </row>
    <row r="45" spans="2:7" ht="47.25" x14ac:dyDescent="0.25">
      <c r="B45" s="20">
        <v>31</v>
      </c>
      <c r="C45" s="4" t="s">
        <v>86</v>
      </c>
      <c r="D45" s="6">
        <v>107.8</v>
      </c>
      <c r="E45" s="5" t="s">
        <v>87</v>
      </c>
      <c r="F45" s="7">
        <v>100.755</v>
      </c>
      <c r="G45" s="8">
        <v>100755</v>
      </c>
    </row>
    <row r="46" spans="2:7" ht="21.4" customHeight="1" x14ac:dyDescent="0.25">
      <c r="B46" s="100" t="s">
        <v>9</v>
      </c>
      <c r="C46" s="100"/>
      <c r="D46" s="100"/>
      <c r="E46" s="100"/>
      <c r="F46" s="24">
        <f>SUM(F14:F45)-F48</f>
        <v>2610.3000000000006</v>
      </c>
      <c r="G46" s="25">
        <f>SUM(G14:G45)-G48</f>
        <v>2610298.34</v>
      </c>
    </row>
    <row r="47" spans="2:7" ht="33" customHeight="1" x14ac:dyDescent="0.25">
      <c r="B47" s="101" t="s">
        <v>22</v>
      </c>
      <c r="C47" s="101"/>
      <c r="D47" s="101"/>
      <c r="E47" s="101"/>
      <c r="F47" s="10">
        <f>SUM(F27,F32,F35)</f>
        <v>942.3</v>
      </c>
      <c r="G47" s="11">
        <f>SUM(G27,G32,G35)</f>
        <v>942299.16999999993</v>
      </c>
    </row>
    <row r="48" spans="2:7" s="28" customFormat="1" ht="21.4" customHeight="1" x14ac:dyDescent="0.25">
      <c r="B48" s="104" t="s">
        <v>2</v>
      </c>
      <c r="C48" s="104"/>
      <c r="D48" s="104"/>
      <c r="E48" s="104"/>
      <c r="F48" s="26">
        <f>SUM(F18,F28,F33)</f>
        <v>245</v>
      </c>
      <c r="G48" s="27">
        <f>SUM(G18,G28,G33)</f>
        <v>245000</v>
      </c>
    </row>
    <row r="49" spans="2:7" ht="23.85" customHeight="1" x14ac:dyDescent="0.25">
      <c r="B49" s="93" t="s">
        <v>3</v>
      </c>
      <c r="C49" s="93"/>
      <c r="D49" s="93"/>
      <c r="E49" s="93"/>
      <c r="F49" s="93"/>
      <c r="G49" s="93"/>
    </row>
    <row r="50" spans="2:7" ht="34.5" customHeight="1" x14ac:dyDescent="0.25">
      <c r="B50" s="20">
        <v>32</v>
      </c>
      <c r="C50" s="29" t="s">
        <v>26</v>
      </c>
      <c r="D50" s="79" t="s">
        <v>88</v>
      </c>
      <c r="E50" s="79"/>
      <c r="F50" s="7">
        <v>6.4649999999999999</v>
      </c>
      <c r="G50" s="8">
        <v>6464.12</v>
      </c>
    </row>
    <row r="51" spans="2:7" x14ac:dyDescent="0.25">
      <c r="B51" s="20">
        <v>33</v>
      </c>
      <c r="C51" s="30" t="s">
        <v>4</v>
      </c>
      <c r="D51" s="80"/>
      <c r="E51" s="80"/>
      <c r="F51" s="31">
        <f>SUM(F50)</f>
        <v>6.4649999999999999</v>
      </c>
      <c r="G51" s="25">
        <f>G50</f>
        <v>6464.12</v>
      </c>
    </row>
    <row r="52" spans="2:7" ht="31.5" x14ac:dyDescent="0.25">
      <c r="B52" s="20">
        <v>34</v>
      </c>
      <c r="C52" s="29" t="s">
        <v>89</v>
      </c>
      <c r="D52" s="80" t="s">
        <v>98</v>
      </c>
      <c r="E52" s="80"/>
      <c r="F52" s="7">
        <v>16.376999999999999</v>
      </c>
      <c r="G52" s="8">
        <v>16376.14</v>
      </c>
    </row>
    <row r="53" spans="2:7" ht="31.5" x14ac:dyDescent="0.25">
      <c r="B53" s="20">
        <v>35</v>
      </c>
      <c r="C53" s="9" t="s">
        <v>90</v>
      </c>
      <c r="D53" s="80" t="s">
        <v>99</v>
      </c>
      <c r="E53" s="80"/>
      <c r="F53" s="7">
        <v>56.51</v>
      </c>
      <c r="G53" s="8">
        <v>56509.14</v>
      </c>
    </row>
    <row r="54" spans="2:7" ht="32.25" customHeight="1" x14ac:dyDescent="0.25">
      <c r="B54" s="20">
        <v>36</v>
      </c>
      <c r="C54" s="4" t="s">
        <v>91</v>
      </c>
      <c r="D54" s="80" t="s">
        <v>100</v>
      </c>
      <c r="E54" s="80"/>
      <c r="F54" s="7">
        <v>44</v>
      </c>
      <c r="G54" s="8">
        <v>44000</v>
      </c>
    </row>
    <row r="55" spans="2:7" ht="31.5" x14ac:dyDescent="0.25">
      <c r="B55" s="20">
        <v>37</v>
      </c>
      <c r="C55" s="4" t="s">
        <v>97</v>
      </c>
      <c r="D55" s="80" t="s">
        <v>101</v>
      </c>
      <c r="E55" s="80"/>
      <c r="F55" s="7">
        <v>42</v>
      </c>
      <c r="G55" s="8">
        <v>42000</v>
      </c>
    </row>
    <row r="56" spans="2:7" ht="32.25" thickBot="1" x14ac:dyDescent="0.3">
      <c r="B56" s="73">
        <v>38</v>
      </c>
      <c r="C56" s="69" t="s">
        <v>92</v>
      </c>
      <c r="D56" s="105" t="s">
        <v>102</v>
      </c>
      <c r="E56" s="105"/>
      <c r="F56" s="70">
        <v>45.732999999999997</v>
      </c>
      <c r="G56" s="71">
        <v>45732.86</v>
      </c>
    </row>
    <row r="57" spans="2:7" ht="31.5" x14ac:dyDescent="0.25">
      <c r="B57" s="72">
        <v>39</v>
      </c>
      <c r="C57" s="66" t="s">
        <v>93</v>
      </c>
      <c r="D57" s="85" t="s">
        <v>103</v>
      </c>
      <c r="E57" s="85"/>
      <c r="F57" s="67">
        <v>19.209</v>
      </c>
      <c r="G57" s="68">
        <v>19208.689999999999</v>
      </c>
    </row>
    <row r="58" spans="2:7" ht="31.5" x14ac:dyDescent="0.25">
      <c r="B58" s="20">
        <v>40</v>
      </c>
      <c r="C58" s="4" t="s">
        <v>104</v>
      </c>
      <c r="D58" s="80" t="s">
        <v>105</v>
      </c>
      <c r="E58" s="80"/>
      <c r="F58" s="7">
        <v>88</v>
      </c>
      <c r="G58" s="8">
        <v>88000</v>
      </c>
    </row>
    <row r="59" spans="2:7" ht="31.5" x14ac:dyDescent="0.25">
      <c r="B59" s="20">
        <v>41</v>
      </c>
      <c r="C59" s="29" t="s">
        <v>94</v>
      </c>
      <c r="D59" s="80" t="s">
        <v>106</v>
      </c>
      <c r="E59" s="80"/>
      <c r="F59" s="7">
        <v>5.3460000000000001</v>
      </c>
      <c r="G59" s="8">
        <v>5345.42</v>
      </c>
    </row>
    <row r="60" spans="2:7" ht="31.5" x14ac:dyDescent="0.25">
      <c r="B60" s="20">
        <v>42</v>
      </c>
      <c r="C60" s="4" t="s">
        <v>95</v>
      </c>
      <c r="D60" s="80" t="s">
        <v>107</v>
      </c>
      <c r="E60" s="80"/>
      <c r="F60" s="7">
        <v>6.633</v>
      </c>
      <c r="G60" s="8">
        <v>6632.47</v>
      </c>
    </row>
    <row r="61" spans="2:7" ht="31.5" x14ac:dyDescent="0.25">
      <c r="B61" s="20">
        <v>43</v>
      </c>
      <c r="C61" s="4" t="s">
        <v>96</v>
      </c>
      <c r="D61" s="80" t="s">
        <v>108</v>
      </c>
      <c r="E61" s="80"/>
      <c r="F61" s="7">
        <v>199.827</v>
      </c>
      <c r="G61" s="8">
        <v>199827</v>
      </c>
    </row>
    <row r="62" spans="2:7" ht="25.35" customHeight="1" x14ac:dyDescent="0.25">
      <c r="B62" s="20">
        <v>44</v>
      </c>
      <c r="C62" s="30" t="s">
        <v>5</v>
      </c>
      <c r="D62" s="84" t="s">
        <v>109</v>
      </c>
      <c r="E62" s="84"/>
      <c r="F62" s="31">
        <f>SUM(F52:F61)</f>
        <v>523.63499999999999</v>
      </c>
      <c r="G62" s="25">
        <f>SUM(G52:G61)</f>
        <v>523631.72</v>
      </c>
    </row>
    <row r="63" spans="2:7" ht="25.35" customHeight="1" x14ac:dyDescent="0.25">
      <c r="B63" s="81" t="s">
        <v>10</v>
      </c>
      <c r="C63" s="82"/>
      <c r="D63" s="82"/>
      <c r="E63" s="83"/>
      <c r="F63" s="31">
        <f>SUM(F51,F62)</f>
        <v>530.1</v>
      </c>
      <c r="G63" s="25">
        <f>SUM(G51,G62)</f>
        <v>530095.84</v>
      </c>
    </row>
    <row r="64" spans="2:7" s="32" customFormat="1" ht="25.35" customHeight="1" x14ac:dyDescent="0.25">
      <c r="B64" s="99" t="s">
        <v>12</v>
      </c>
      <c r="C64" s="99"/>
      <c r="D64" s="99"/>
      <c r="E64" s="99"/>
      <c r="F64" s="10">
        <f>ABS(F62)</f>
        <v>523.63499999999999</v>
      </c>
      <c r="G64" s="11">
        <f>ABS(G62)</f>
        <v>523631.72</v>
      </c>
    </row>
    <row r="65" spans="2:7" s="32" customFormat="1" ht="25.35" customHeight="1" x14ac:dyDescent="0.25">
      <c r="B65" s="99" t="s">
        <v>25</v>
      </c>
      <c r="C65" s="99"/>
      <c r="D65" s="99"/>
      <c r="E65" s="99"/>
      <c r="F65" s="10">
        <f>ABS(F51)</f>
        <v>6.4649999999999999</v>
      </c>
      <c r="G65" s="11">
        <f>ABS(G51)</f>
        <v>6464.12</v>
      </c>
    </row>
    <row r="66" spans="2:7" ht="31.5" customHeight="1" x14ac:dyDescent="0.25">
      <c r="B66" s="81" t="s">
        <v>20</v>
      </c>
      <c r="C66" s="82"/>
      <c r="D66" s="82"/>
      <c r="E66" s="83"/>
      <c r="F66" s="24">
        <f>ABS(F46+F63)</f>
        <v>3140.4000000000005</v>
      </c>
      <c r="G66" s="25">
        <f>ABS(G46+G63)</f>
        <v>3140394.1799999997</v>
      </c>
    </row>
    <row r="67" spans="2:7" ht="33" customHeight="1" x14ac:dyDescent="0.25">
      <c r="B67" s="75" t="s">
        <v>22</v>
      </c>
      <c r="C67" s="75"/>
      <c r="D67" s="75"/>
      <c r="E67" s="75"/>
      <c r="F67" s="33">
        <f>SUM(F47)</f>
        <v>942.3</v>
      </c>
      <c r="G67" s="34">
        <f>SUM(G47)</f>
        <v>942299.16999999993</v>
      </c>
    </row>
    <row r="68" spans="2:7" s="32" customFormat="1" ht="25.35" customHeight="1" x14ac:dyDescent="0.25">
      <c r="B68" s="78" t="s">
        <v>11</v>
      </c>
      <c r="C68" s="78"/>
      <c r="D68" s="78"/>
      <c r="E68" s="78"/>
      <c r="F68" s="33">
        <f>SUM(F48,F65)</f>
        <v>251.465</v>
      </c>
      <c r="G68" s="34">
        <f>SUM(G48,G65)</f>
        <v>251464.12</v>
      </c>
    </row>
    <row r="69" spans="2:7" s="32" customFormat="1" ht="12.75" customHeight="1" x14ac:dyDescent="0.25">
      <c r="B69" s="35"/>
      <c r="C69" s="35"/>
      <c r="D69" s="35"/>
      <c r="E69" s="35"/>
      <c r="F69" s="36"/>
      <c r="G69" s="34"/>
    </row>
    <row r="70" spans="2:7" s="32" customFormat="1" ht="39.75" customHeight="1" x14ac:dyDescent="0.25">
      <c r="B70" s="91" t="s">
        <v>110</v>
      </c>
      <c r="C70" s="92"/>
      <c r="D70" s="92"/>
      <c r="E70" s="92"/>
      <c r="F70" s="2">
        <v>700</v>
      </c>
      <c r="G70" s="1">
        <f>SUM(G76)</f>
        <v>699999.99</v>
      </c>
    </row>
    <row r="71" spans="2:7" s="32" customFormat="1" ht="20.25" customHeight="1" x14ac:dyDescent="0.25">
      <c r="B71" s="93" t="s">
        <v>8</v>
      </c>
      <c r="C71" s="93"/>
      <c r="D71" s="93"/>
      <c r="E71" s="93"/>
      <c r="F71" s="93"/>
      <c r="G71" s="93"/>
    </row>
    <row r="72" spans="2:7" s="32" customFormat="1" ht="47.25" x14ac:dyDescent="0.25">
      <c r="B72" s="20">
        <v>45</v>
      </c>
      <c r="C72" s="9" t="s">
        <v>56</v>
      </c>
      <c r="D72" s="5">
        <v>3116.1</v>
      </c>
      <c r="E72" s="5" t="s">
        <v>111</v>
      </c>
      <c r="F72" s="7">
        <v>350</v>
      </c>
      <c r="G72" s="8">
        <v>349999.99</v>
      </c>
    </row>
    <row r="73" spans="2:7" s="32" customFormat="1" ht="18.75" customHeight="1" x14ac:dyDescent="0.25">
      <c r="B73" s="20">
        <v>45</v>
      </c>
      <c r="C73" s="76" t="s">
        <v>2</v>
      </c>
      <c r="D73" s="76"/>
      <c r="E73" s="76"/>
      <c r="F73" s="10">
        <v>20</v>
      </c>
      <c r="G73" s="11">
        <v>20000</v>
      </c>
    </row>
    <row r="74" spans="2:7" s="32" customFormat="1" ht="63" x14ac:dyDescent="0.25">
      <c r="B74" s="20">
        <v>47</v>
      </c>
      <c r="C74" s="4" t="s">
        <v>61</v>
      </c>
      <c r="D74" s="6">
        <v>3707.4</v>
      </c>
      <c r="E74" s="5" t="s">
        <v>112</v>
      </c>
      <c r="F74" s="7">
        <v>350</v>
      </c>
      <c r="G74" s="8">
        <v>350000</v>
      </c>
    </row>
    <row r="75" spans="2:7" s="32" customFormat="1" x14ac:dyDescent="0.25">
      <c r="B75" s="20">
        <v>48</v>
      </c>
      <c r="C75" s="76" t="s">
        <v>2</v>
      </c>
      <c r="D75" s="76"/>
      <c r="E75" s="76"/>
      <c r="F75" s="12">
        <v>20</v>
      </c>
      <c r="G75" s="11">
        <v>20000</v>
      </c>
    </row>
    <row r="76" spans="2:7" s="32" customFormat="1" ht="25.35" customHeight="1" x14ac:dyDescent="0.25">
      <c r="B76" s="100" t="s">
        <v>9</v>
      </c>
      <c r="C76" s="100"/>
      <c r="D76" s="100"/>
      <c r="E76" s="100"/>
      <c r="F76" s="31">
        <f>SUM(F72:F75)-F78</f>
        <v>700</v>
      </c>
      <c r="G76" s="25">
        <f>SUM(G72:G75)-G78</f>
        <v>699999.99</v>
      </c>
    </row>
    <row r="77" spans="2:7" s="32" customFormat="1" ht="30" customHeight="1" x14ac:dyDescent="0.25">
      <c r="B77" s="101" t="s">
        <v>22</v>
      </c>
      <c r="C77" s="101"/>
      <c r="D77" s="101"/>
      <c r="E77" s="101"/>
      <c r="F77" s="10">
        <f>SUM(F72,F74)</f>
        <v>700</v>
      </c>
      <c r="G77" s="11">
        <f>SUM(G72,G74)</f>
        <v>699999.99</v>
      </c>
    </row>
    <row r="78" spans="2:7" s="32" customFormat="1" ht="25.35" customHeight="1" x14ac:dyDescent="0.25">
      <c r="B78" s="77" t="s">
        <v>2</v>
      </c>
      <c r="C78" s="77"/>
      <c r="D78" s="77"/>
      <c r="E78" s="77"/>
      <c r="F78" s="37">
        <f>SUM(F73,F75)</f>
        <v>40</v>
      </c>
      <c r="G78" s="38">
        <f>SUM(G73,G75)</f>
        <v>40000</v>
      </c>
    </row>
    <row r="79" spans="2:7" s="32" customFormat="1" ht="33" customHeight="1" x14ac:dyDescent="0.25">
      <c r="B79" s="81" t="s">
        <v>20</v>
      </c>
      <c r="C79" s="82"/>
      <c r="D79" s="82"/>
      <c r="E79" s="83"/>
      <c r="F79" s="31">
        <f t="shared" ref="F79:G81" si="0">SUM(F76)</f>
        <v>700</v>
      </c>
      <c r="G79" s="25">
        <f t="shared" si="0"/>
        <v>699999.99</v>
      </c>
    </row>
    <row r="80" spans="2:7" s="32" customFormat="1" ht="32.25" customHeight="1" x14ac:dyDescent="0.25">
      <c r="B80" s="75" t="s">
        <v>22</v>
      </c>
      <c r="C80" s="75"/>
      <c r="D80" s="75"/>
      <c r="E80" s="75"/>
      <c r="F80" s="33">
        <f t="shared" si="0"/>
        <v>700</v>
      </c>
      <c r="G80" s="34">
        <f t="shared" si="0"/>
        <v>699999.99</v>
      </c>
    </row>
    <row r="81" spans="2:7" s="32" customFormat="1" ht="25.35" customHeight="1" x14ac:dyDescent="0.25">
      <c r="B81" s="78" t="s">
        <v>11</v>
      </c>
      <c r="C81" s="78"/>
      <c r="D81" s="78"/>
      <c r="E81" s="78"/>
      <c r="F81" s="33">
        <f t="shared" si="0"/>
        <v>40</v>
      </c>
      <c r="G81" s="34">
        <f t="shared" si="0"/>
        <v>40000</v>
      </c>
    </row>
    <row r="82" spans="2:7" s="32" customFormat="1" ht="11.25" customHeight="1" x14ac:dyDescent="0.25">
      <c r="B82" s="35"/>
      <c r="C82" s="35"/>
      <c r="D82" s="35"/>
      <c r="E82" s="35"/>
      <c r="F82" s="36"/>
      <c r="G82" s="34"/>
    </row>
    <row r="83" spans="2:7" s="39" customFormat="1" ht="38.25" customHeight="1" x14ac:dyDescent="0.25">
      <c r="B83" s="91" t="s">
        <v>29</v>
      </c>
      <c r="C83" s="92"/>
      <c r="D83" s="92"/>
      <c r="E83" s="92"/>
      <c r="F83" s="3">
        <v>9</v>
      </c>
      <c r="G83" s="1">
        <f>SUM(G88)</f>
        <v>8954</v>
      </c>
    </row>
    <row r="84" spans="2:7" s="39" customFormat="1" ht="18" customHeight="1" x14ac:dyDescent="0.25">
      <c r="B84" s="93" t="s">
        <v>8</v>
      </c>
      <c r="C84" s="93"/>
      <c r="D84" s="93"/>
      <c r="E84" s="93"/>
      <c r="F84" s="93"/>
      <c r="G84" s="93"/>
    </row>
    <row r="85" spans="2:7" s="39" customFormat="1" ht="62.25" x14ac:dyDescent="0.25">
      <c r="B85" s="20">
        <v>50</v>
      </c>
      <c r="C85" s="23" t="s">
        <v>113</v>
      </c>
      <c r="D85" s="40">
        <v>20</v>
      </c>
      <c r="E85" s="20" t="s">
        <v>114</v>
      </c>
      <c r="F85" s="7">
        <v>9</v>
      </c>
      <c r="G85" s="8">
        <v>8954</v>
      </c>
    </row>
    <row r="86" spans="2:7" s="39" customFormat="1" x14ac:dyDescent="0.25">
      <c r="B86" s="87" t="s">
        <v>19</v>
      </c>
      <c r="C86" s="87"/>
      <c r="D86" s="87"/>
      <c r="E86" s="87"/>
      <c r="F86" s="31">
        <f>SUM(F85)</f>
        <v>9</v>
      </c>
      <c r="G86" s="41">
        <f>SUM(G85)</f>
        <v>8954</v>
      </c>
    </row>
    <row r="87" spans="2:7" s="39" customFormat="1" ht="33.75" customHeight="1" x14ac:dyDescent="0.25">
      <c r="B87" s="94" t="s">
        <v>22</v>
      </c>
      <c r="C87" s="95"/>
      <c r="D87" s="95"/>
      <c r="E87" s="95"/>
      <c r="F87" s="42">
        <v>0</v>
      </c>
      <c r="G87" s="43">
        <v>0</v>
      </c>
    </row>
    <row r="88" spans="2:7" s="39" customFormat="1" ht="29.25" customHeight="1" x14ac:dyDescent="0.25">
      <c r="B88" s="96" t="s">
        <v>20</v>
      </c>
      <c r="C88" s="96"/>
      <c r="D88" s="96"/>
      <c r="E88" s="96"/>
      <c r="F88" s="31">
        <f>SUM(F86)</f>
        <v>9</v>
      </c>
      <c r="G88" s="25">
        <f>SUM(G86)</f>
        <v>8954</v>
      </c>
    </row>
    <row r="89" spans="2:7" s="39" customFormat="1" ht="33.75" customHeight="1" x14ac:dyDescent="0.25">
      <c r="B89" s="75" t="s">
        <v>22</v>
      </c>
      <c r="C89" s="75"/>
      <c r="D89" s="75"/>
      <c r="E89" s="75"/>
      <c r="F89" s="42">
        <v>0</v>
      </c>
      <c r="G89" s="34">
        <v>0</v>
      </c>
    </row>
    <row r="90" spans="2:7" s="39" customFormat="1" ht="12.75" customHeight="1" x14ac:dyDescent="0.25">
      <c r="B90" s="44"/>
      <c r="C90" s="44"/>
      <c r="D90" s="44"/>
      <c r="E90" s="44"/>
      <c r="F90" s="45"/>
      <c r="G90" s="25"/>
    </row>
    <row r="91" spans="2:7" s="39" customFormat="1" ht="36" customHeight="1" x14ac:dyDescent="0.25">
      <c r="B91" s="91" t="s">
        <v>30</v>
      </c>
      <c r="C91" s="92"/>
      <c r="D91" s="92"/>
      <c r="E91" s="92"/>
      <c r="F91" s="3">
        <v>601.70000000000005</v>
      </c>
      <c r="G91" s="1">
        <f>SUM(G100)</f>
        <v>601700</v>
      </c>
    </row>
    <row r="92" spans="2:7" s="39" customFormat="1" ht="24.75" customHeight="1" x14ac:dyDescent="0.25">
      <c r="B92" s="93" t="s">
        <v>8</v>
      </c>
      <c r="C92" s="93"/>
      <c r="D92" s="93"/>
      <c r="E92" s="93"/>
      <c r="F92" s="93"/>
      <c r="G92" s="93"/>
    </row>
    <row r="93" spans="2:7" s="39" customFormat="1" ht="47.25" x14ac:dyDescent="0.25">
      <c r="B93" s="20">
        <v>51</v>
      </c>
      <c r="C93" s="9" t="s">
        <v>56</v>
      </c>
      <c r="D93" s="5">
        <v>3116.1</v>
      </c>
      <c r="E93" s="5" t="s">
        <v>116</v>
      </c>
      <c r="F93" s="7">
        <v>60.5</v>
      </c>
      <c r="G93" s="8">
        <v>60500</v>
      </c>
    </row>
    <row r="94" spans="2:7" s="39" customFormat="1" x14ac:dyDescent="0.25">
      <c r="B94" s="20">
        <v>52</v>
      </c>
      <c r="C94" s="76" t="s">
        <v>2</v>
      </c>
      <c r="D94" s="76"/>
      <c r="E94" s="76"/>
      <c r="F94" s="10">
        <v>16</v>
      </c>
      <c r="G94" s="11">
        <v>16000</v>
      </c>
    </row>
    <row r="95" spans="2:7" s="39" customFormat="1" ht="63" x14ac:dyDescent="0.25">
      <c r="B95" s="20">
        <v>53</v>
      </c>
      <c r="C95" s="4" t="s">
        <v>61</v>
      </c>
      <c r="D95" s="6">
        <v>3707.4</v>
      </c>
      <c r="E95" s="5" t="s">
        <v>115</v>
      </c>
      <c r="F95" s="7">
        <v>541.20000000000005</v>
      </c>
      <c r="G95" s="8">
        <v>541200</v>
      </c>
    </row>
    <row r="96" spans="2:7" s="39" customFormat="1" x14ac:dyDescent="0.25">
      <c r="B96" s="20">
        <v>54</v>
      </c>
      <c r="C96" s="76" t="s">
        <v>2</v>
      </c>
      <c r="D96" s="76"/>
      <c r="E96" s="76"/>
      <c r="F96" s="12">
        <v>16</v>
      </c>
      <c r="G96" s="11">
        <v>16000</v>
      </c>
    </row>
    <row r="97" spans="2:7" s="39" customFormat="1" ht="18.75" customHeight="1" x14ac:dyDescent="0.25">
      <c r="B97" s="87" t="s">
        <v>19</v>
      </c>
      <c r="C97" s="87"/>
      <c r="D97" s="87"/>
      <c r="E97" s="87"/>
      <c r="F97" s="46">
        <f>SUM(F93:F96)-F99</f>
        <v>601.70000000000005</v>
      </c>
      <c r="G97" s="41">
        <f>SUM(G93:G96)-G99</f>
        <v>601700</v>
      </c>
    </row>
    <row r="98" spans="2:7" s="39" customFormat="1" ht="33.75" customHeight="1" x14ac:dyDescent="0.25">
      <c r="B98" s="94" t="s">
        <v>22</v>
      </c>
      <c r="C98" s="95"/>
      <c r="D98" s="95"/>
      <c r="E98" s="95"/>
      <c r="F98" s="42">
        <v>0</v>
      </c>
      <c r="G98" s="43">
        <v>0</v>
      </c>
    </row>
    <row r="99" spans="2:7" s="39" customFormat="1" ht="25.5" customHeight="1" x14ac:dyDescent="0.25">
      <c r="B99" s="77" t="s">
        <v>2</v>
      </c>
      <c r="C99" s="77"/>
      <c r="D99" s="77"/>
      <c r="E99" s="77"/>
      <c r="F99" s="37">
        <f>SUM(F94,F96)</f>
        <v>32</v>
      </c>
      <c r="G99" s="38">
        <f>SUM(G94,G96)</f>
        <v>32000</v>
      </c>
    </row>
    <row r="100" spans="2:7" s="39" customFormat="1" ht="27.75" customHeight="1" x14ac:dyDescent="0.25">
      <c r="B100" s="96" t="s">
        <v>20</v>
      </c>
      <c r="C100" s="96"/>
      <c r="D100" s="96"/>
      <c r="E100" s="96"/>
      <c r="F100" s="31">
        <f>SUM(F97)</f>
        <v>601.70000000000005</v>
      </c>
      <c r="G100" s="25">
        <f>SUM(G97)</f>
        <v>601700</v>
      </c>
    </row>
    <row r="101" spans="2:7" s="39" customFormat="1" ht="33.75" customHeight="1" x14ac:dyDescent="0.25">
      <c r="B101" s="75" t="s">
        <v>22</v>
      </c>
      <c r="C101" s="75"/>
      <c r="D101" s="75"/>
      <c r="E101" s="75"/>
      <c r="F101" s="42">
        <v>0</v>
      </c>
      <c r="G101" s="43">
        <v>0</v>
      </c>
    </row>
    <row r="102" spans="2:7" s="39" customFormat="1" ht="26.25" customHeight="1" x14ac:dyDescent="0.25">
      <c r="B102" s="78" t="s">
        <v>11</v>
      </c>
      <c r="C102" s="78"/>
      <c r="D102" s="78"/>
      <c r="E102" s="78"/>
      <c r="F102" s="33">
        <f>SUM(F99)</f>
        <v>32</v>
      </c>
      <c r="G102" s="34">
        <f>SUM(G99)</f>
        <v>32000</v>
      </c>
    </row>
    <row r="103" spans="2:7" s="39" customFormat="1" ht="12" customHeight="1" x14ac:dyDescent="0.25">
      <c r="B103" s="44"/>
      <c r="C103" s="44"/>
      <c r="D103" s="44"/>
      <c r="E103" s="44"/>
      <c r="F103" s="42"/>
      <c r="G103" s="43"/>
    </row>
    <row r="104" spans="2:7" s="39" customFormat="1" ht="42" customHeight="1" x14ac:dyDescent="0.25">
      <c r="B104" s="91" t="s">
        <v>31</v>
      </c>
      <c r="C104" s="92"/>
      <c r="D104" s="92"/>
      <c r="E104" s="92"/>
      <c r="F104" s="3">
        <v>279</v>
      </c>
      <c r="G104" s="1">
        <f>SUM(G105)</f>
        <v>279000</v>
      </c>
    </row>
    <row r="105" spans="2:7" s="39" customFormat="1" ht="78.75" x14ac:dyDescent="0.25">
      <c r="B105" s="47">
        <v>55</v>
      </c>
      <c r="C105" s="4" t="s">
        <v>117</v>
      </c>
      <c r="D105" s="6">
        <v>2450</v>
      </c>
      <c r="E105" s="5" t="s">
        <v>118</v>
      </c>
      <c r="F105" s="7">
        <v>279</v>
      </c>
      <c r="G105" s="8">
        <v>279000</v>
      </c>
    </row>
    <row r="106" spans="2:7" s="39" customFormat="1" ht="21.75" customHeight="1" x14ac:dyDescent="0.25">
      <c r="B106" s="87" t="s">
        <v>19</v>
      </c>
      <c r="C106" s="87"/>
      <c r="D106" s="87"/>
      <c r="E106" s="87"/>
      <c r="F106" s="46">
        <f>SUM(F105)</f>
        <v>279</v>
      </c>
      <c r="G106" s="41">
        <f>SUM(G105)</f>
        <v>279000</v>
      </c>
    </row>
    <row r="107" spans="2:7" s="39" customFormat="1" ht="33.75" customHeight="1" x14ac:dyDescent="0.25">
      <c r="B107" s="94" t="s">
        <v>22</v>
      </c>
      <c r="C107" s="95"/>
      <c r="D107" s="95"/>
      <c r="E107" s="95"/>
      <c r="F107" s="42">
        <f t="shared" ref="F107:G109" si="1">SUM(F105)</f>
        <v>279</v>
      </c>
      <c r="G107" s="43">
        <f t="shared" si="1"/>
        <v>279000</v>
      </c>
    </row>
    <row r="108" spans="2:7" s="39" customFormat="1" ht="26.25" customHeight="1" x14ac:dyDescent="0.25">
      <c r="B108" s="96" t="s">
        <v>20</v>
      </c>
      <c r="C108" s="96"/>
      <c r="D108" s="96"/>
      <c r="E108" s="96"/>
      <c r="F108" s="31">
        <f t="shared" si="1"/>
        <v>279</v>
      </c>
      <c r="G108" s="25">
        <f t="shared" si="1"/>
        <v>279000</v>
      </c>
    </row>
    <row r="109" spans="2:7" s="39" customFormat="1" ht="33.75" customHeight="1" x14ac:dyDescent="0.25">
      <c r="B109" s="75" t="s">
        <v>22</v>
      </c>
      <c r="C109" s="75"/>
      <c r="D109" s="75"/>
      <c r="E109" s="75"/>
      <c r="F109" s="42">
        <f t="shared" si="1"/>
        <v>279</v>
      </c>
      <c r="G109" s="43">
        <f t="shared" si="1"/>
        <v>279000</v>
      </c>
    </row>
    <row r="110" spans="2:7" s="39" customFormat="1" ht="12" customHeight="1" x14ac:dyDescent="0.25">
      <c r="B110" s="44"/>
      <c r="C110" s="44"/>
      <c r="D110" s="44"/>
      <c r="E110" s="44"/>
      <c r="F110" s="45"/>
      <c r="G110" s="25"/>
    </row>
    <row r="111" spans="2:7" s="39" customFormat="1" ht="27" customHeight="1" x14ac:dyDescent="0.25">
      <c r="B111" s="88" t="s">
        <v>13</v>
      </c>
      <c r="C111" s="88"/>
      <c r="D111" s="88"/>
      <c r="E111" s="88"/>
      <c r="F111" s="48">
        <f>SUM(F66,F79,F88,F100,F108)</f>
        <v>4730.1000000000004</v>
      </c>
      <c r="G111" s="49">
        <f>SUM(G66,G79,G88,G100,G108)</f>
        <v>4730048.17</v>
      </c>
    </row>
    <row r="112" spans="2:7" s="39" customFormat="1" x14ac:dyDescent="0.25">
      <c r="B112" s="87" t="s">
        <v>14</v>
      </c>
      <c r="C112" s="87"/>
      <c r="D112" s="87"/>
      <c r="E112" s="87"/>
      <c r="F112" s="50"/>
      <c r="G112" s="51"/>
    </row>
    <row r="113" spans="2:7" s="39" customFormat="1" x14ac:dyDescent="0.25">
      <c r="B113" s="87" t="s">
        <v>15</v>
      </c>
      <c r="C113" s="87"/>
      <c r="D113" s="87"/>
      <c r="E113" s="87"/>
      <c r="F113" s="50">
        <f>SUM(F63)</f>
        <v>530.1</v>
      </c>
      <c r="G113" s="41">
        <f>SUM(G63)</f>
        <v>530095.84</v>
      </c>
    </row>
    <row r="114" spans="2:7" s="39" customFormat="1" x14ac:dyDescent="0.25">
      <c r="B114" s="87" t="s">
        <v>16</v>
      </c>
      <c r="C114" s="87"/>
      <c r="D114" s="87"/>
      <c r="E114" s="87"/>
      <c r="F114" s="50">
        <f>SUM(F46,F76,F86,F97,F106)</f>
        <v>4200.0000000000009</v>
      </c>
      <c r="G114" s="41">
        <f>SUM(G46,G76,G86,G97,G106)</f>
        <v>4199952.33</v>
      </c>
    </row>
    <row r="115" spans="2:7" s="39" customFormat="1" ht="31.5" customHeight="1" x14ac:dyDescent="0.25">
      <c r="B115" s="89" t="s">
        <v>22</v>
      </c>
      <c r="C115" s="90"/>
      <c r="D115" s="90"/>
      <c r="E115" s="90"/>
      <c r="F115" s="52">
        <f>SUM(F67,F80)</f>
        <v>1642.3</v>
      </c>
      <c r="G115" s="43">
        <f>SUM(G67,G80)</f>
        <v>1642299.16</v>
      </c>
    </row>
    <row r="116" spans="2:7" s="39" customFormat="1" x14ac:dyDescent="0.25">
      <c r="B116" s="53"/>
      <c r="C116" s="63"/>
      <c r="D116" s="63"/>
      <c r="E116" s="63"/>
      <c r="F116" s="64"/>
      <c r="G116" s="55"/>
    </row>
    <row r="117" spans="2:7" s="39" customFormat="1" x14ac:dyDescent="0.25">
      <c r="B117" s="53"/>
      <c r="C117" s="53"/>
      <c r="D117" s="53"/>
      <c r="E117" s="53"/>
      <c r="F117" s="54"/>
      <c r="G117" s="55"/>
    </row>
    <row r="118" spans="2:7" s="39" customFormat="1" x14ac:dyDescent="0.25">
      <c r="B118" s="97"/>
      <c r="C118" s="97"/>
      <c r="D118" s="97"/>
      <c r="E118" s="97"/>
      <c r="F118" s="97"/>
    </row>
    <row r="119" spans="2:7" s="39" customFormat="1" x14ac:dyDescent="0.25">
      <c r="B119" s="56"/>
      <c r="C119" s="57"/>
      <c r="D119" s="58"/>
      <c r="E119" s="56"/>
      <c r="F119" s="59"/>
    </row>
    <row r="120" spans="2:7" s="39" customFormat="1" x14ac:dyDescent="0.25">
      <c r="B120" s="56"/>
      <c r="C120" s="57"/>
      <c r="D120" s="58"/>
      <c r="E120" s="56"/>
      <c r="F120" s="59"/>
    </row>
    <row r="121" spans="2:7" s="39" customFormat="1" x14ac:dyDescent="0.25">
      <c r="B121" s="86"/>
      <c r="C121" s="86"/>
      <c r="D121" s="86"/>
      <c r="E121" s="86"/>
      <c r="F121" s="86"/>
    </row>
    <row r="122" spans="2:7" s="39" customFormat="1" x14ac:dyDescent="0.25">
      <c r="B122" s="56"/>
      <c r="C122" s="56"/>
      <c r="D122" s="56"/>
      <c r="E122" s="56"/>
      <c r="F122" s="56"/>
    </row>
    <row r="123" spans="2:7" s="39" customFormat="1" x14ac:dyDescent="0.25">
      <c r="B123" s="56"/>
      <c r="C123" s="98"/>
      <c r="D123" s="98"/>
      <c r="E123" s="98"/>
      <c r="F123" s="98"/>
    </row>
    <row r="124" spans="2:7" s="39" customFormat="1" x14ac:dyDescent="0.25">
      <c r="B124" s="86"/>
      <c r="C124" s="86"/>
      <c r="D124" s="86"/>
      <c r="E124" s="86"/>
      <c r="F124" s="86"/>
    </row>
  </sheetData>
  <mergeCells count="73">
    <mergeCell ref="D61:E61"/>
    <mergeCell ref="D60:E60"/>
    <mergeCell ref="B79:E79"/>
    <mergeCell ref="B80:E80"/>
    <mergeCell ref="B81:E81"/>
    <mergeCell ref="B64:E64"/>
    <mergeCell ref="D52:E52"/>
    <mergeCell ref="D53:E53"/>
    <mergeCell ref="D54:E54"/>
    <mergeCell ref="D55:E55"/>
    <mergeCell ref="D56:E56"/>
    <mergeCell ref="B5:G5"/>
    <mergeCell ref="B6:G6"/>
    <mergeCell ref="B7:G7"/>
    <mergeCell ref="B8:G8"/>
    <mergeCell ref="B49:G49"/>
    <mergeCell ref="B48:E48"/>
    <mergeCell ref="B12:E12"/>
    <mergeCell ref="B13:G13"/>
    <mergeCell ref="B46:E46"/>
    <mergeCell ref="B47:E47"/>
    <mergeCell ref="B76:E76"/>
    <mergeCell ref="B77:E77"/>
    <mergeCell ref="B78:E78"/>
    <mergeCell ref="B67:E67"/>
    <mergeCell ref="B88:E88"/>
    <mergeCell ref="B87:E87"/>
    <mergeCell ref="C73:E73"/>
    <mergeCell ref="B84:G84"/>
    <mergeCell ref="B65:E65"/>
    <mergeCell ref="B66:E66"/>
    <mergeCell ref="B68:E68"/>
    <mergeCell ref="B70:E70"/>
    <mergeCell ref="B71:G71"/>
    <mergeCell ref="B118:F118"/>
    <mergeCell ref="B121:F121"/>
    <mergeCell ref="C123:F123"/>
    <mergeCell ref="B114:E114"/>
    <mergeCell ref="B83:E83"/>
    <mergeCell ref="B113:E113"/>
    <mergeCell ref="B112:E112"/>
    <mergeCell ref="D59:E59"/>
    <mergeCell ref="B124:F124"/>
    <mergeCell ref="B86:E86"/>
    <mergeCell ref="B111:E111"/>
    <mergeCell ref="B115:E115"/>
    <mergeCell ref="B89:E89"/>
    <mergeCell ref="B91:E91"/>
    <mergeCell ref="B92:G92"/>
    <mergeCell ref="B97:E97"/>
    <mergeCell ref="B98:E98"/>
    <mergeCell ref="B100:E100"/>
    <mergeCell ref="B101:E101"/>
    <mergeCell ref="B104:E104"/>
    <mergeCell ref="B106:E106"/>
    <mergeCell ref="B107:E107"/>
    <mergeCell ref="B108:E108"/>
    <mergeCell ref="E3:G3"/>
    <mergeCell ref="B109:E109"/>
    <mergeCell ref="C18:E18"/>
    <mergeCell ref="C28:E28"/>
    <mergeCell ref="C33:E33"/>
    <mergeCell ref="C75:E75"/>
    <mergeCell ref="C94:E94"/>
    <mergeCell ref="C96:E96"/>
    <mergeCell ref="B99:E99"/>
    <mergeCell ref="B102:E102"/>
    <mergeCell ref="D50:E50"/>
    <mergeCell ref="D51:E51"/>
    <mergeCell ref="B63:E63"/>
    <mergeCell ref="D62:E62"/>
    <mergeCell ref="D57:E57"/>
    <mergeCell ref="D58:E58"/>
  </mergeCells>
  <phoneticPr fontId="21" type="noConversion"/>
  <pageMargins left="0.7" right="0.7" top="0.75" bottom="0.75" header="0.3" footer="0.3"/>
  <pageSetup paperSize="9" scale="74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Dalia Urbonienė</cp:lastModifiedBy>
  <cp:lastPrinted>2022-02-23T14:05:12Z</cp:lastPrinted>
  <dcterms:created xsi:type="dcterms:W3CDTF">2018-02-20T08:09:48Z</dcterms:created>
  <dcterms:modified xsi:type="dcterms:W3CDTF">2022-02-24T07:52:06Z</dcterms:modified>
</cp:coreProperties>
</file>