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daliaur\Desktop\2024-02-22\Tarybos sprendimai 2024-02-22\"/>
    </mc:Choice>
  </mc:AlternateContent>
  <xr:revisionPtr revIDLastSave="0" documentId="13_ncr:1_{9D55F637-44B3-401C-B3FE-6A1EB5CEFB0B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1" l="1"/>
  <c r="F61" i="1"/>
  <c r="G60" i="1"/>
  <c r="F60" i="1"/>
  <c r="G47" i="1"/>
  <c r="G59" i="1" s="1"/>
  <c r="F47" i="1"/>
  <c r="F59" i="1" s="1"/>
  <c r="G46" i="1"/>
  <c r="F46" i="1"/>
  <c r="F45" i="1"/>
  <c r="G45" i="1"/>
  <c r="G62" i="1" l="1"/>
  <c r="G66" i="1" s="1"/>
  <c r="F65" i="1"/>
  <c r="G65" i="1" l="1"/>
  <c r="G54" i="1"/>
  <c r="G55" i="1" s="1"/>
  <c r="G12" i="1" s="1"/>
  <c r="F54" i="1"/>
  <c r="F55" i="1" s="1"/>
  <c r="G56" i="1" l="1"/>
  <c r="F62" i="1"/>
  <c r="F66" i="1" s="1"/>
  <c r="G64" i="1" l="1"/>
  <c r="G58" i="1" l="1"/>
  <c r="F64" i="1"/>
  <c r="F56" i="1"/>
  <c r="G63" i="1" l="1"/>
  <c r="F58" i="1"/>
  <c r="F63" i="1" s="1"/>
</calcChain>
</file>

<file path=xl/sharedStrings.xml><?xml version="1.0" encoding="utf-8"?>
<sst xmlns="http://schemas.openxmlformats.org/spreadsheetml/2006/main" count="100" uniqueCount="93">
  <si>
    <t>Eil. Nr.</t>
  </si>
  <si>
    <t>APIE KELIŲ PRIEŽIŪROS IR PLĖTROS PROGRAMOS FINANSAVIMO LĖŠŲ</t>
  </si>
  <si>
    <t>PANAUDOJIMĄ IR ATLIKTUS DARBUS</t>
  </si>
  <si>
    <t>EINAMIESIEMS TIKSLAMS</t>
  </si>
  <si>
    <t>TURTUI  ĮSIGYTI</t>
  </si>
  <si>
    <t>Objekto turtui įsigyti vertė,  tūkst. Eur</t>
  </si>
  <si>
    <t>Skirta lėšų, tūkst. Eur</t>
  </si>
  <si>
    <t>KAUNO RAJONO SAVIVALDYBĖS</t>
  </si>
  <si>
    <t>PATVIRTINTA</t>
  </si>
  <si>
    <t>Kauno rajono savivaldybės tarybos</t>
  </si>
  <si>
    <t>Naujos statybos ir rekonstravimo projektų suplanavimo metai</t>
  </si>
  <si>
    <t>Iš jų eismo saugumo eismo ir darnaus judumo priemonėms:</t>
  </si>
  <si>
    <t>turtui, kurio vertė daugiau negu 360 tūkst. Eur, įsigyti (naujos statybos ir rekonstravimo investicijų projektams, suplanuotiems ir atrinktiems iki 2020 m. gruodžio 31 d., įgyvendinti)*</t>
  </si>
  <si>
    <t>saugumo eismo ir darnaus judumo priemonėms:</t>
  </si>
  <si>
    <t>2023 METŲ ATASKAITA</t>
  </si>
  <si>
    <t>2423 m / 5,5 m</t>
  </si>
  <si>
    <t>260 m / 6 m</t>
  </si>
  <si>
    <t>2166 m / 6 m</t>
  </si>
  <si>
    <t>2095 m / 6-6,5 m</t>
  </si>
  <si>
    <t>270 m / 6 m</t>
  </si>
  <si>
    <t>652 m / 9 m</t>
  </si>
  <si>
    <t>720 m / 6 m</t>
  </si>
  <si>
    <t>870 m / 9 m</t>
  </si>
  <si>
    <t>Panaudota lėšų Eur, ct</t>
  </si>
  <si>
    <r>
      <t xml:space="preserve">Atliktų darbų apimtys </t>
    </r>
    <r>
      <rPr>
        <sz val="12"/>
        <rFont val="Times New Roman"/>
        <family val="1"/>
        <charset val="186"/>
      </rPr>
      <t>(fiziniai mato vnt.)</t>
    </r>
  </si>
  <si>
    <t>FINANSAVIMO SUTARTIS Nr. S-627
(savivaldybės reg. data 2023-06-14 Nr. S-850)</t>
  </si>
  <si>
    <t>Viso paprastajam remontui:</t>
  </si>
  <si>
    <t xml:space="preserve">      Iš viso turtui įsigyti,
iš jų:</t>
  </si>
  <si>
    <t>saugaus eismo ir darnaus judumo priemonėms:</t>
  </si>
  <si>
    <t>Viso einamiesiems tikslams,
iš jų:</t>
  </si>
  <si>
    <t>paprastajam remontui:</t>
  </si>
  <si>
    <t>IŠ VISO PAGAL SUTARTĮ,
IŠ JŲ:</t>
  </si>
  <si>
    <t>einamiesiems tikslams:</t>
  </si>
  <si>
    <t>EINAMIESIEMS TIKSLAMS:</t>
  </si>
  <si>
    <t>TURTUI  ĮSIGYTI:</t>
  </si>
  <si>
    <r>
      <t>saugaus eismo ir darnaus judumo priemonėms (</t>
    </r>
    <r>
      <rPr>
        <b/>
        <sz val="12"/>
        <rFont val="Calibri"/>
        <family val="2"/>
        <charset val="186"/>
      </rPr>
      <t>≥10%)</t>
    </r>
    <r>
      <rPr>
        <b/>
        <sz val="12"/>
        <rFont val="Times New Roman"/>
        <family val="1"/>
        <charset val="186"/>
      </rPr>
      <t>:</t>
    </r>
  </si>
  <si>
    <t>518 m / 6 m</t>
  </si>
  <si>
    <t>614 m / 4,5 m</t>
  </si>
  <si>
    <t>712 m / 5,5 m</t>
  </si>
  <si>
    <t>2125 m / 6 m</t>
  </si>
  <si>
    <t>266 m / 5,5 m</t>
  </si>
  <si>
    <t>560 m / 8 m</t>
  </si>
  <si>
    <t>675 m / 7 m</t>
  </si>
  <si>
    <t>311 m / 6 m</t>
  </si>
  <si>
    <t xml:space="preserve">475 m / 4 m </t>
  </si>
  <si>
    <t>390 m / 6 m</t>
  </si>
  <si>
    <t>226 m / 6,5 m</t>
  </si>
  <si>
    <t>430 m / 4,5 m</t>
  </si>
  <si>
    <t>242 m / 4 m</t>
  </si>
  <si>
    <t>1041 m / 5,5 m</t>
  </si>
  <si>
    <t>260 m / 5 m</t>
  </si>
  <si>
    <t>840 m / 6 m</t>
  </si>
  <si>
    <t>387 m / 4 m</t>
  </si>
  <si>
    <t>446 m / 5 m</t>
  </si>
  <si>
    <t>368 m / 5,5 m</t>
  </si>
  <si>
    <t>237 m / 6,5-7 m</t>
  </si>
  <si>
    <t>852 m / 6 m</t>
  </si>
  <si>
    <t>545 m / 7 m</t>
  </si>
  <si>
    <t>2448 m</t>
  </si>
  <si>
    <r>
      <t>Linksmakalnio sen., Liepų g. (lk-1g)</t>
    </r>
    <r>
      <rPr>
        <sz val="12"/>
        <color rgb="FF00B05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paprastasis remontas (paprastojo remonto darbai, paprastojo remonto aprašas)</t>
    </r>
  </si>
  <si>
    <t>Zapyškio sen., Vilemų k., Vilemų g. (z-15g) paprastasis remontas (paprastojo remonto darbai, paprastojo remonto aprašas)</t>
  </si>
  <si>
    <t>Ežerėlio sen., Ežerėlio m., Kauno g. (e-1g) paprastasis remontas (paprastojo remonto darbai, paprastojo remonto aprašas)</t>
  </si>
  <si>
    <t>Neveronių sen., Neveronių k., Daržų g. (n-15g) paprastasis remontas (paprastojo remonto darbai, paprastojo remonto aprašas)</t>
  </si>
  <si>
    <t>Neveronių sen., Daugėlių g. (n-16g) kapitalinis remontas (techn. darbo projektas)</t>
  </si>
  <si>
    <t>Alšėnų sen., Jonučių k., Narsiečių k., Sodų g. (al-21g) kapitalinis remontas (techn. darbo projektas)</t>
  </si>
  <si>
    <t>Akademijos sen.  Akademijos mstl., Pilėnų gatvės rekonstrukcija (ak-1g) (rekonstrukcijos darbai)</t>
  </si>
  <si>
    <t>Alšėnų sen., Mastaičių k., Žiedo g. (al-105g) kapitalinis remontas</t>
  </si>
  <si>
    <r>
      <t>turtui įsigyti (</t>
    </r>
    <r>
      <rPr>
        <b/>
        <sz val="12"/>
        <rFont val="Calibri"/>
        <family val="2"/>
        <charset val="186"/>
      </rPr>
      <t>≥50%), iš jų:</t>
    </r>
  </si>
  <si>
    <t xml:space="preserve"> VISO 2023 M. KELIŲ PRIEŽIŪROS IR PLĖTROS PROGRAMOS LĖŠŲ,
IŠ JŲ:</t>
  </si>
  <si>
    <t>Kačerginės sen., Kačerginės mstl. J. Zikaro g. ir J. Janonio g. (kc-1g) rekonstravimas (rekonstrukcijos darbai, statybos užbaigimą patvirtinančių dokumentų parengimas)</t>
  </si>
  <si>
    <t>Karmėlavos sen., Karmėlavos II k., Tako g. (kr-8g) kapitalinis remontas (kapitalinio remonto darbai)</t>
  </si>
  <si>
    <t>Kulautuvos sen., Kulautuvos mstl., Akacijų al. (kl-1g), V. Augustausko g. (kl-8g) rekonstravimas (rekonstrukcijos darbai, statybos užbaigimą patvirtinančių dokumentų parengimas)</t>
  </si>
  <si>
    <t>Neveronių sen., Neveronių k., Kertupio g. (n-1g) kapitalinis remontas (techn. darbo projektas)</t>
  </si>
  <si>
    <t>Raudondvario sen., Raudondvario k., Dobilų g. (rd-8g) kapitalinis remontas (techn. darbo projektas)</t>
  </si>
  <si>
    <t>Ringaudų sen., Ringaudų k., Beržų g., Taikos g. (rg-5g; rg-6g) kapitalinis remontas (kapitalinio remonto darbai)</t>
  </si>
  <si>
    <t>Samylų sen.,  Šlienavos k., Pamiškės g. (s-6g) kapitalinis remontas (kapitalinio remonto darbai)</t>
  </si>
  <si>
    <t>Užliedžių sen.,  Giraitės k., Kaštonų g. (u-25g) kapitalinis remontas (kapitalinio remonto darbai)</t>
  </si>
  <si>
    <t>Vilkijos sen., Vilkijos m., Kauno g. (vm-3g) kapitalinis remontas (kapitalinio remonto darbai)</t>
  </si>
  <si>
    <t>Vilkijos apyl.sen., Padauguvos k., Pakalnės g. (vl-54g) kapitalinis remontas (kapitalinio remonto darbai, techn. projektas)</t>
  </si>
  <si>
    <r>
      <t xml:space="preserve">Objekto pavadinimas (kelio Nr. ir pavadinimas savivaldybės tarybos patvirtintame vietinės reikšmės kelių sąraše) </t>
    </r>
    <r>
      <rPr>
        <sz val="12"/>
        <rFont val="Times New Roman"/>
        <family val="1"/>
        <charset val="186"/>
      </rPr>
      <t>(veiklų aprašymas)</t>
    </r>
  </si>
  <si>
    <t>Babtų sen.,  Babtų mstl., Trešnių g. (b-98g) kapitalinis remontas (kapitalinio remonto darbai, techn. projektas)</t>
  </si>
  <si>
    <t>Babtų sen.,  Vareikonių k., Vareikonių g. (b-22g) kapitalinis remontas (kapitalinio remonto darbai, techn. projektas)</t>
  </si>
  <si>
    <t>Batniavos sen., Paštuvos k., Paštuvos g. (bt-16g) kapitalinis remontas (kapitalinio remonto darbai)</t>
  </si>
  <si>
    <t>Domeikavos sen., Domeikavos k., Žemaitkiemio g. (d-16g) ir Dvarkiemio g. (d-123g) kapitalinis remontas (kapitalinio remonto darbai, techn. projektas)</t>
  </si>
  <si>
    <t>Garliavos sen., Garliavos m., Jovarų g. (gm-30g) kapitalinis remontas (kapitalinio remonto darbai, techn. projektas)</t>
  </si>
  <si>
    <t>Garliavos apyl. sen.,  Ilgakiemio k., Pagirių g. (g-33-1g) kapitalinis remontas (kapitalinio remonto darbai, techn. projektas)</t>
  </si>
  <si>
    <t>Raudondvario sen., Raudondvario k., Ąžuolų g. (rd-5g) kapitalinis remontas (kapitalinio remonto darbai, techn. projektas)</t>
  </si>
  <si>
    <t>Rokų sen, Vainatrakio k., Gandrų g. (rk-5g) kapitalinis remontas (kapitalinio remonto darbai, techn. projektas)</t>
  </si>
  <si>
    <t>Taurakiemio sen.,  Taurakiemio k., Pamiškės g. (t-14g) kapitalinis remontas (kapitalinio remonto darbai, techn. projektas)</t>
  </si>
  <si>
    <t>Vandžiogalos sen., Vandžiogalos mstl., pravažiuojamojo kelio Karaliūnų k. (vn-20) kapitalinis remontas (kapitalinio remonto darbai, techn. projektas)</t>
  </si>
  <si>
    <r>
      <t xml:space="preserve">Čekiškės sen., Liučiūnų k., Beržų g. (c-67 g) paprastasis remontas (paprastojo remonto darbai, </t>
    </r>
    <r>
      <rPr>
        <sz val="12"/>
        <color theme="1"/>
        <rFont val="Times New Roman"/>
        <family val="1"/>
        <charset val="186"/>
      </rPr>
      <t>paprastojo remonto aprašas)</t>
    </r>
  </si>
  <si>
    <r>
      <t xml:space="preserve">Lapių sen., Šatijų k., Rytmečio g. (l-19g) kapitalinis remontas (kapitalinio remonto darbai, </t>
    </r>
    <r>
      <rPr>
        <sz val="12"/>
        <color theme="1"/>
        <rFont val="Times New Roman"/>
        <family val="1"/>
        <charset val="186"/>
      </rPr>
      <t>techn. projektas)</t>
    </r>
  </si>
  <si>
    <t>2024 m. vasario 22 d. sprendimu Nr. TS-101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</si>
</sst>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0.000"/>
    <numFmt numFmtId="167" formatCode="#,##0.000"/>
  </numFmts>
  <fonts count="16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color rgb="FFFF000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color rgb="FFFF0000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2"/>
      <color rgb="FFFF0000"/>
      <name val="Times New Roman"/>
      <family val="1"/>
      <charset val="186"/>
    </font>
    <font>
      <i/>
      <sz val="12"/>
      <color rgb="FFFF0000"/>
      <name val="Calibri"/>
      <family val="2"/>
      <charset val="186"/>
      <scheme val="minor"/>
    </font>
    <font>
      <b/>
      <i/>
      <sz val="12"/>
      <color rgb="FFFF0000"/>
      <name val="Times New Roman"/>
      <family val="1"/>
      <charset val="186"/>
    </font>
    <font>
      <sz val="12"/>
      <name val="Calibri"/>
      <family val="2"/>
      <charset val="186"/>
      <scheme val="minor"/>
    </font>
    <font>
      <sz val="12"/>
      <color rgb="FF00B050"/>
      <name val="Times New Roman"/>
      <family val="1"/>
      <charset val="186"/>
    </font>
    <font>
      <b/>
      <sz val="12"/>
      <name val="Calibri"/>
      <family val="2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6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vertical="center"/>
    </xf>
    <xf numFmtId="0" fontId="10" fillId="0" borderId="0" xfId="0" applyFont="1"/>
    <xf numFmtId="0" fontId="9" fillId="0" borderId="0" xfId="0" applyFont="1" applyAlignment="1">
      <alignment horizontal="center"/>
    </xf>
    <xf numFmtId="49" fontId="11" fillId="0" borderId="0" xfId="3" applyNumberFormat="1" applyFont="1" applyAlignment="1">
      <alignment horizontal="right" vertical="center" wrapText="1"/>
    </xf>
    <xf numFmtId="49" fontId="11" fillId="0" borderId="3" xfId="3" applyNumberFormat="1" applyFont="1" applyBorder="1" applyAlignment="1">
      <alignment horizontal="right" vertical="center" wrapText="1"/>
    </xf>
    <xf numFmtId="166" fontId="11" fillId="0" borderId="3" xfId="0" applyNumberFormat="1" applyFont="1" applyBorder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 wrapText="1"/>
    </xf>
    <xf numFmtId="166" fontId="1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166" fontId="2" fillId="0" borderId="1" xfId="0" applyNumberFormat="1" applyFont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49" fontId="3" fillId="0" borderId="1" xfId="3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49" fontId="3" fillId="0" borderId="2" xfId="3" applyNumberFormat="1" applyFont="1" applyBorder="1" applyAlignment="1">
      <alignment horizontal="right" vertical="center" wrapText="1"/>
    </xf>
    <xf numFmtId="49" fontId="3" fillId="0" borderId="3" xfId="3" applyNumberFormat="1" applyFont="1" applyBorder="1" applyAlignment="1">
      <alignment horizontal="right" vertical="center" wrapText="1"/>
    </xf>
    <xf numFmtId="49" fontId="3" fillId="0" borderId="4" xfId="3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 vertical="center"/>
    </xf>
    <xf numFmtId="49" fontId="3" fillId="0" borderId="1" xfId="3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</cellXfs>
  <cellStyles count="4">
    <cellStyle name="Įprastas" xfId="0" builtinId="0"/>
    <cellStyle name="Įprastas 2" xfId="2" xr:uid="{00000000-0005-0000-0000-000000000000}"/>
    <cellStyle name="Įprastas 3 2" xfId="3" xr:uid="{00000000-0005-0000-0000-000001000000}"/>
    <cellStyle name="Įprastas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7"/>
  <sheetViews>
    <sheetView tabSelected="1" zoomScale="85" zoomScaleNormal="85" workbookViewId="0">
      <selection activeCell="AF10" sqref="AF10"/>
    </sheetView>
  </sheetViews>
  <sheetFormatPr defaultColWidth="8.7265625" defaultRowHeight="15.5" x14ac:dyDescent="0.35"/>
  <cols>
    <col min="1" max="1" width="4.54296875" style="3" customWidth="1"/>
    <col min="2" max="2" width="43.26953125" style="3" customWidth="1"/>
    <col min="3" max="3" width="15.7265625" style="4" customWidth="1"/>
    <col min="4" max="4" width="13.7265625" style="4" customWidth="1"/>
    <col min="5" max="5" width="18.54296875" style="4" customWidth="1"/>
    <col min="6" max="6" width="13.7265625" style="4" customWidth="1"/>
    <col min="7" max="7" width="16.453125" style="5" bestFit="1" customWidth="1"/>
    <col min="8" max="16384" width="8.7265625" style="3"/>
  </cols>
  <sheetData>
    <row r="1" spans="1:7" x14ac:dyDescent="0.35">
      <c r="E1" s="15" t="s">
        <v>8</v>
      </c>
      <c r="F1" s="16"/>
    </row>
    <row r="2" spans="1:7" x14ac:dyDescent="0.35">
      <c r="E2" s="15" t="s">
        <v>9</v>
      </c>
      <c r="F2" s="16"/>
    </row>
    <row r="3" spans="1:7" x14ac:dyDescent="0.35">
      <c r="E3" s="59" t="s">
        <v>92</v>
      </c>
      <c r="F3" s="59"/>
      <c r="G3" s="59"/>
    </row>
    <row r="4" spans="1:7" x14ac:dyDescent="0.35">
      <c r="A4" s="6"/>
      <c r="B4" s="6"/>
      <c r="C4" s="7"/>
      <c r="D4" s="7"/>
      <c r="E4" s="7"/>
      <c r="F4" s="7"/>
      <c r="G4" s="2"/>
    </row>
    <row r="5" spans="1:7" x14ac:dyDescent="0.35">
      <c r="A5" s="49" t="s">
        <v>7</v>
      </c>
      <c r="B5" s="49"/>
      <c r="C5" s="49"/>
      <c r="D5" s="49"/>
      <c r="E5" s="49"/>
      <c r="F5" s="49"/>
      <c r="G5" s="49"/>
    </row>
    <row r="6" spans="1:7" x14ac:dyDescent="0.35">
      <c r="A6" s="50" t="s">
        <v>14</v>
      </c>
      <c r="B6" s="50"/>
      <c r="C6" s="50"/>
      <c r="D6" s="50"/>
      <c r="E6" s="50"/>
      <c r="F6" s="50"/>
      <c r="G6" s="50"/>
    </row>
    <row r="7" spans="1:7" x14ac:dyDescent="0.35">
      <c r="A7" s="49" t="s">
        <v>1</v>
      </c>
      <c r="B7" s="49"/>
      <c r="C7" s="49"/>
      <c r="D7" s="49"/>
      <c r="E7" s="49"/>
      <c r="F7" s="49"/>
      <c r="G7" s="49"/>
    </row>
    <row r="8" spans="1:7" x14ac:dyDescent="0.35">
      <c r="A8" s="50" t="s">
        <v>2</v>
      </c>
      <c r="B8" s="50"/>
      <c r="C8" s="50"/>
      <c r="D8" s="50"/>
      <c r="E8" s="50"/>
      <c r="F8" s="50"/>
      <c r="G8" s="50"/>
    </row>
    <row r="9" spans="1:7" x14ac:dyDescent="0.35">
      <c r="A9" s="6"/>
      <c r="B9" s="6"/>
      <c r="C9" s="7"/>
      <c r="D9" s="7"/>
      <c r="E9" s="7"/>
      <c r="F9" s="7"/>
      <c r="G9" s="8"/>
    </row>
    <row r="10" spans="1:7" ht="93" x14ac:dyDescent="0.35">
      <c r="A10" s="17" t="s">
        <v>0</v>
      </c>
      <c r="B10" s="17" t="s">
        <v>79</v>
      </c>
      <c r="C10" s="1" t="s">
        <v>5</v>
      </c>
      <c r="D10" s="1" t="s">
        <v>10</v>
      </c>
      <c r="E10" s="17" t="s">
        <v>24</v>
      </c>
      <c r="F10" s="17" t="s">
        <v>6</v>
      </c>
      <c r="G10" s="18" t="s">
        <v>23</v>
      </c>
    </row>
    <row r="11" spans="1:7" x14ac:dyDescent="0.35">
      <c r="A11" s="19">
        <v>1</v>
      </c>
      <c r="B11" s="19">
        <v>2</v>
      </c>
      <c r="C11" s="19">
        <v>3</v>
      </c>
      <c r="D11" s="19"/>
      <c r="E11" s="19">
        <v>4</v>
      </c>
      <c r="F11" s="19">
        <v>5</v>
      </c>
      <c r="G11" s="19">
        <v>6</v>
      </c>
    </row>
    <row r="12" spans="1:7" ht="39" customHeight="1" x14ac:dyDescent="0.35">
      <c r="A12" s="53" t="s">
        <v>25</v>
      </c>
      <c r="B12" s="54"/>
      <c r="C12" s="54"/>
      <c r="D12" s="54"/>
      <c r="E12" s="54"/>
      <c r="F12" s="37">
        <v>4862.5</v>
      </c>
      <c r="G12" s="38">
        <f>SUM(G45+G55)</f>
        <v>4814601.67</v>
      </c>
    </row>
    <row r="13" spans="1:7" ht="16.899999999999999" customHeight="1" x14ac:dyDescent="0.35">
      <c r="A13" s="51" t="s">
        <v>4</v>
      </c>
      <c r="B13" s="51"/>
      <c r="C13" s="51"/>
      <c r="D13" s="51"/>
      <c r="E13" s="51"/>
      <c r="F13" s="51"/>
      <c r="G13" s="51"/>
    </row>
    <row r="14" spans="1:7" ht="49.5" customHeight="1" x14ac:dyDescent="0.35">
      <c r="A14" s="19">
        <v>1</v>
      </c>
      <c r="B14" s="39" t="s">
        <v>65</v>
      </c>
      <c r="C14" s="26">
        <v>940.47299999999996</v>
      </c>
      <c r="D14" s="19">
        <v>2018</v>
      </c>
      <c r="E14" s="41" t="s">
        <v>36</v>
      </c>
      <c r="F14" s="28">
        <v>535.13699999999994</v>
      </c>
      <c r="G14" s="27">
        <v>535137</v>
      </c>
    </row>
    <row r="15" spans="1:7" x14ac:dyDescent="0.35">
      <c r="A15" s="36"/>
      <c r="B15" s="55" t="s">
        <v>11</v>
      </c>
      <c r="C15" s="55"/>
      <c r="D15" s="55"/>
      <c r="E15" s="55"/>
      <c r="F15" s="33">
        <v>141</v>
      </c>
      <c r="G15" s="20">
        <v>141000</v>
      </c>
    </row>
    <row r="16" spans="1:7" ht="46.5" x14ac:dyDescent="0.35">
      <c r="A16" s="19">
        <v>2</v>
      </c>
      <c r="B16" s="39" t="s">
        <v>64</v>
      </c>
      <c r="C16" s="28">
        <v>1200</v>
      </c>
      <c r="D16" s="19"/>
      <c r="E16" s="1" t="s">
        <v>15</v>
      </c>
      <c r="F16" s="32">
        <v>31</v>
      </c>
      <c r="G16" s="27">
        <v>29536.1</v>
      </c>
    </row>
    <row r="17" spans="1:7" ht="31" x14ac:dyDescent="0.35">
      <c r="A17" s="19">
        <v>3</v>
      </c>
      <c r="B17" s="39" t="s">
        <v>66</v>
      </c>
      <c r="C17" s="28">
        <v>153</v>
      </c>
      <c r="D17" s="19"/>
      <c r="E17" s="1" t="s">
        <v>16</v>
      </c>
      <c r="F17" s="32">
        <v>7.2999999999999995E-2</v>
      </c>
      <c r="G17" s="27">
        <v>0</v>
      </c>
    </row>
    <row r="18" spans="1:7" ht="46.5" x14ac:dyDescent="0.35">
      <c r="A18" s="19">
        <v>4</v>
      </c>
      <c r="B18" s="39" t="s">
        <v>80</v>
      </c>
      <c r="C18" s="28">
        <v>126.43</v>
      </c>
      <c r="D18" s="19"/>
      <c r="E18" s="1" t="s">
        <v>19</v>
      </c>
      <c r="F18" s="32">
        <v>124.119</v>
      </c>
      <c r="G18" s="27">
        <v>124118.01</v>
      </c>
    </row>
    <row r="19" spans="1:7" ht="46.5" x14ac:dyDescent="0.35">
      <c r="A19" s="19">
        <v>5</v>
      </c>
      <c r="B19" s="39" t="s">
        <v>81</v>
      </c>
      <c r="C19" s="28">
        <v>129</v>
      </c>
      <c r="D19" s="19"/>
      <c r="E19" s="1" t="s">
        <v>37</v>
      </c>
      <c r="F19" s="32">
        <v>128.13999999999999</v>
      </c>
      <c r="G19" s="27">
        <v>127492.9</v>
      </c>
    </row>
    <row r="20" spans="1:7" ht="46.5" x14ac:dyDescent="0.35">
      <c r="A20" s="19">
        <v>6</v>
      </c>
      <c r="B20" s="39" t="s">
        <v>82</v>
      </c>
      <c r="C20" s="1">
        <v>288.11700000000002</v>
      </c>
      <c r="D20" s="19"/>
      <c r="E20" s="1" t="s">
        <v>38</v>
      </c>
      <c r="F20" s="32">
        <v>94.66</v>
      </c>
      <c r="G20" s="27">
        <v>67612.52</v>
      </c>
    </row>
    <row r="21" spans="1:7" ht="62" x14ac:dyDescent="0.35">
      <c r="A21" s="19">
        <v>7</v>
      </c>
      <c r="B21" s="39" t="s">
        <v>83</v>
      </c>
      <c r="C21" s="28">
        <v>722</v>
      </c>
      <c r="D21" s="19"/>
      <c r="E21" s="1" t="s">
        <v>39</v>
      </c>
      <c r="F21" s="32">
        <v>721.23900000000003</v>
      </c>
      <c r="G21" s="27">
        <v>719625.59</v>
      </c>
    </row>
    <row r="22" spans="1:7" x14ac:dyDescent="0.35">
      <c r="A22" s="36"/>
      <c r="B22" s="55" t="s">
        <v>11</v>
      </c>
      <c r="C22" s="55"/>
      <c r="D22" s="55"/>
      <c r="E22" s="55"/>
      <c r="F22" s="34">
        <v>100</v>
      </c>
      <c r="G22" s="20">
        <v>100000</v>
      </c>
    </row>
    <row r="23" spans="1:7" ht="46.5" x14ac:dyDescent="0.35">
      <c r="A23" s="19">
        <v>8</v>
      </c>
      <c r="B23" s="39" t="s">
        <v>84</v>
      </c>
      <c r="C23" s="1">
        <v>204.471</v>
      </c>
      <c r="D23" s="19"/>
      <c r="E23" s="1" t="s">
        <v>40</v>
      </c>
      <c r="F23" s="32">
        <v>204.471</v>
      </c>
      <c r="G23" s="27">
        <v>204471</v>
      </c>
    </row>
    <row r="24" spans="1:7" ht="46.5" x14ac:dyDescent="0.35">
      <c r="A24" s="19">
        <v>9</v>
      </c>
      <c r="B24" s="39" t="s">
        <v>85</v>
      </c>
      <c r="C24" s="28">
        <v>244.89</v>
      </c>
      <c r="D24" s="19"/>
      <c r="E24" s="1" t="s">
        <v>41</v>
      </c>
      <c r="F24" s="32">
        <v>110</v>
      </c>
      <c r="G24" s="27">
        <v>110000</v>
      </c>
    </row>
    <row r="25" spans="1:7" ht="62" x14ac:dyDescent="0.35">
      <c r="A25" s="19">
        <v>10</v>
      </c>
      <c r="B25" s="39" t="s">
        <v>69</v>
      </c>
      <c r="C25" s="28">
        <v>2201.6120000000001</v>
      </c>
      <c r="D25" s="19">
        <v>2020</v>
      </c>
      <c r="E25" s="1" t="s">
        <v>17</v>
      </c>
      <c r="F25" s="32">
        <v>133.04300000000001</v>
      </c>
      <c r="G25" s="27">
        <v>133042.60999999999</v>
      </c>
    </row>
    <row r="26" spans="1:7" ht="46.5" x14ac:dyDescent="0.35">
      <c r="A26" s="19">
        <v>11</v>
      </c>
      <c r="B26" s="39" t="s">
        <v>70</v>
      </c>
      <c r="C26" s="28">
        <v>499.89294999999998</v>
      </c>
      <c r="D26" s="19"/>
      <c r="E26" s="1" t="s">
        <v>42</v>
      </c>
      <c r="F26" s="32">
        <v>233.827</v>
      </c>
      <c r="G26" s="27">
        <v>233827</v>
      </c>
    </row>
    <row r="27" spans="1:7" ht="77.5" x14ac:dyDescent="0.35">
      <c r="A27" s="19">
        <v>12</v>
      </c>
      <c r="B27" s="39" t="s">
        <v>71</v>
      </c>
      <c r="C27" s="28">
        <v>2447.7890000000002</v>
      </c>
      <c r="D27" s="19">
        <v>2020</v>
      </c>
      <c r="E27" s="1" t="s">
        <v>18</v>
      </c>
      <c r="F27" s="32">
        <v>75.22</v>
      </c>
      <c r="G27" s="27">
        <v>75220</v>
      </c>
    </row>
    <row r="28" spans="1:7" ht="46.5" x14ac:dyDescent="0.35">
      <c r="A28" s="19">
        <v>13</v>
      </c>
      <c r="B28" s="39" t="s">
        <v>91</v>
      </c>
      <c r="C28" s="28">
        <v>898.40992000000006</v>
      </c>
      <c r="D28" s="19"/>
      <c r="E28" s="1" t="s">
        <v>43</v>
      </c>
      <c r="F28" s="32">
        <v>90.936000000000007</v>
      </c>
      <c r="G28" s="27">
        <v>90936</v>
      </c>
    </row>
    <row r="29" spans="1:7" x14ac:dyDescent="0.35">
      <c r="A29" s="36"/>
      <c r="B29" s="55" t="s">
        <v>11</v>
      </c>
      <c r="C29" s="55"/>
      <c r="D29" s="55"/>
      <c r="E29" s="55"/>
      <c r="F29" s="34">
        <v>50</v>
      </c>
      <c r="G29" s="20">
        <v>50000</v>
      </c>
    </row>
    <row r="30" spans="1:7" ht="31" x14ac:dyDescent="0.35">
      <c r="A30" s="19">
        <v>14</v>
      </c>
      <c r="B30" s="39" t="s">
        <v>63</v>
      </c>
      <c r="C30" s="28">
        <v>700</v>
      </c>
      <c r="D30" s="19"/>
      <c r="E30" s="1" t="s">
        <v>20</v>
      </c>
      <c r="F30" s="32">
        <v>1</v>
      </c>
      <c r="G30" s="27">
        <v>1000</v>
      </c>
    </row>
    <row r="31" spans="1:7" ht="46.5" x14ac:dyDescent="0.35">
      <c r="A31" s="19">
        <v>15</v>
      </c>
      <c r="B31" s="39" t="s">
        <v>72</v>
      </c>
      <c r="C31" s="28">
        <v>1300</v>
      </c>
      <c r="D31" s="19"/>
      <c r="E31" s="1" t="s">
        <v>21</v>
      </c>
      <c r="F31" s="32">
        <v>1</v>
      </c>
      <c r="G31" s="27">
        <v>1000</v>
      </c>
    </row>
    <row r="32" spans="1:7" ht="46.5" x14ac:dyDescent="0.35">
      <c r="A32" s="19">
        <v>16</v>
      </c>
      <c r="B32" s="39" t="s">
        <v>73</v>
      </c>
      <c r="C32" s="28">
        <v>810</v>
      </c>
      <c r="D32" s="19"/>
      <c r="E32" s="1" t="s">
        <v>22</v>
      </c>
      <c r="F32" s="32">
        <v>1</v>
      </c>
      <c r="G32" s="27">
        <v>1000</v>
      </c>
    </row>
    <row r="33" spans="1:7" ht="46.5" x14ac:dyDescent="0.35">
      <c r="A33" s="19">
        <v>17</v>
      </c>
      <c r="B33" s="39" t="s">
        <v>86</v>
      </c>
      <c r="C33" s="28">
        <v>150</v>
      </c>
      <c r="D33" s="19"/>
      <c r="E33" s="1" t="s">
        <v>44</v>
      </c>
      <c r="F33" s="32">
        <v>125</v>
      </c>
      <c r="G33" s="27">
        <v>124999.99</v>
      </c>
    </row>
    <row r="34" spans="1:7" ht="46.5" x14ac:dyDescent="0.35">
      <c r="A34" s="19">
        <v>18</v>
      </c>
      <c r="B34" s="39" t="s">
        <v>74</v>
      </c>
      <c r="C34" s="28">
        <v>936</v>
      </c>
      <c r="D34" s="1"/>
      <c r="E34" s="1" t="s">
        <v>45</v>
      </c>
      <c r="F34" s="32">
        <v>376.57499999999999</v>
      </c>
      <c r="G34" s="27">
        <v>376575</v>
      </c>
    </row>
    <row r="35" spans="1:7" x14ac:dyDescent="0.35">
      <c r="A35" s="36"/>
      <c r="B35" s="55" t="s">
        <v>11</v>
      </c>
      <c r="C35" s="55"/>
      <c r="D35" s="55"/>
      <c r="E35" s="55"/>
      <c r="F35" s="34">
        <v>70</v>
      </c>
      <c r="G35" s="20">
        <v>70000</v>
      </c>
    </row>
    <row r="36" spans="1:7" ht="46.5" x14ac:dyDescent="0.35">
      <c r="A36" s="19">
        <v>19</v>
      </c>
      <c r="B36" s="39" t="s">
        <v>87</v>
      </c>
      <c r="C36" s="28">
        <v>350.50099999999998</v>
      </c>
      <c r="D36" s="1"/>
      <c r="E36" s="1" t="s">
        <v>46</v>
      </c>
      <c r="F36" s="26">
        <v>72.180000000000007</v>
      </c>
      <c r="G36" s="27">
        <v>72180</v>
      </c>
    </row>
    <row r="37" spans="1:7" ht="46.5" x14ac:dyDescent="0.35">
      <c r="A37" s="19">
        <v>20</v>
      </c>
      <c r="B37" s="39" t="s">
        <v>75</v>
      </c>
      <c r="C37" s="28">
        <v>130</v>
      </c>
      <c r="D37" s="19"/>
      <c r="E37" s="42" t="s">
        <v>47</v>
      </c>
      <c r="F37" s="26">
        <v>97.658000000000001</v>
      </c>
      <c r="G37" s="27">
        <v>97658</v>
      </c>
    </row>
    <row r="38" spans="1:7" ht="46.5" x14ac:dyDescent="0.35">
      <c r="A38" s="19">
        <v>21</v>
      </c>
      <c r="B38" s="39" t="s">
        <v>88</v>
      </c>
      <c r="C38" s="29">
        <v>73.096000000000004</v>
      </c>
      <c r="D38" s="19"/>
      <c r="E38" s="1" t="s">
        <v>48</v>
      </c>
      <c r="F38" s="26">
        <v>55.701000000000001</v>
      </c>
      <c r="G38" s="27">
        <v>55700.83</v>
      </c>
    </row>
    <row r="39" spans="1:7" ht="46.5" x14ac:dyDescent="0.35">
      <c r="A39" s="19">
        <v>22</v>
      </c>
      <c r="B39" s="39" t="s">
        <v>76</v>
      </c>
      <c r="C39" s="29">
        <v>999.15300000000002</v>
      </c>
      <c r="D39" s="19"/>
      <c r="E39" s="1" t="s">
        <v>49</v>
      </c>
      <c r="F39" s="26">
        <v>600.45399999999995</v>
      </c>
      <c r="G39" s="27">
        <v>600453.99</v>
      </c>
    </row>
    <row r="40" spans="1:7" x14ac:dyDescent="0.35">
      <c r="A40" s="36"/>
      <c r="B40" s="55" t="s">
        <v>11</v>
      </c>
      <c r="C40" s="55"/>
      <c r="D40" s="55"/>
      <c r="E40" s="55"/>
      <c r="F40" s="31">
        <v>100</v>
      </c>
      <c r="G40" s="20">
        <v>100000</v>
      </c>
    </row>
    <row r="41" spans="1:7" ht="62" x14ac:dyDescent="0.35">
      <c r="A41" s="19">
        <v>23</v>
      </c>
      <c r="B41" s="39" t="s">
        <v>89</v>
      </c>
      <c r="C41" s="28">
        <v>127.54</v>
      </c>
      <c r="D41" s="1"/>
      <c r="E41" s="1" t="s">
        <v>50</v>
      </c>
      <c r="F41" s="26">
        <v>55.603000000000002</v>
      </c>
      <c r="G41" s="27">
        <v>55603</v>
      </c>
    </row>
    <row r="42" spans="1:7" ht="46.5" x14ac:dyDescent="0.35">
      <c r="A42" s="19">
        <v>24</v>
      </c>
      <c r="B42" s="39" t="s">
        <v>77</v>
      </c>
      <c r="C42" s="28">
        <v>1167.508</v>
      </c>
      <c r="D42" s="1"/>
      <c r="E42" s="1" t="s">
        <v>51</v>
      </c>
      <c r="F42" s="26">
        <v>477.44600000000003</v>
      </c>
      <c r="G42" s="27">
        <v>477445.99</v>
      </c>
    </row>
    <row r="43" spans="1:7" x14ac:dyDescent="0.35">
      <c r="A43" s="19"/>
      <c r="B43" s="55" t="s">
        <v>11</v>
      </c>
      <c r="C43" s="55"/>
      <c r="D43" s="55"/>
      <c r="E43" s="55"/>
      <c r="F43" s="31">
        <v>52</v>
      </c>
      <c r="G43" s="20">
        <v>52000</v>
      </c>
    </row>
    <row r="44" spans="1:7" ht="46.5" x14ac:dyDescent="0.35">
      <c r="A44" s="19">
        <v>25</v>
      </c>
      <c r="B44" s="39" t="s">
        <v>78</v>
      </c>
      <c r="C44" s="28">
        <v>226.501</v>
      </c>
      <c r="D44" s="19"/>
      <c r="E44" s="1" t="s">
        <v>52</v>
      </c>
      <c r="F44" s="26">
        <v>120.818</v>
      </c>
      <c r="G44" s="27">
        <v>115051.08</v>
      </c>
    </row>
    <row r="45" spans="1:7" ht="39.75" customHeight="1" x14ac:dyDescent="0.35">
      <c r="A45" s="52" t="s">
        <v>27</v>
      </c>
      <c r="B45" s="52"/>
      <c r="C45" s="52"/>
      <c r="D45" s="52"/>
      <c r="E45" s="52"/>
      <c r="F45" s="22">
        <f>SUM(F14:F44)-F15-F22-F29-F35-F40-F43</f>
        <v>4466.2999999999993</v>
      </c>
      <c r="G45" s="21">
        <f>SUM(G14:G44)-G15-G22-G29-G35-G40-G43</f>
        <v>4429686.6100000003</v>
      </c>
    </row>
    <row r="46" spans="1:7" ht="57.75" customHeight="1" x14ac:dyDescent="0.35">
      <c r="A46" s="52" t="s">
        <v>12</v>
      </c>
      <c r="B46" s="52"/>
      <c r="C46" s="52"/>
      <c r="D46" s="52"/>
      <c r="E46" s="52"/>
      <c r="F46" s="22">
        <f>F14+F25+F27</f>
        <v>743.4</v>
      </c>
      <c r="G46" s="21">
        <f>G14+G25+G27</f>
        <v>743399.61</v>
      </c>
    </row>
    <row r="47" spans="1:7" ht="19.5" customHeight="1" x14ac:dyDescent="0.35">
      <c r="A47" s="52" t="s">
        <v>28</v>
      </c>
      <c r="B47" s="52"/>
      <c r="C47" s="52"/>
      <c r="D47" s="52"/>
      <c r="E47" s="52"/>
      <c r="F47" s="22">
        <f>F15+F22+F29+F35+F40+F43</f>
        <v>513</v>
      </c>
      <c r="G47" s="22">
        <f>G15+G22+G29+G35+G40+G43</f>
        <v>513000</v>
      </c>
    </row>
    <row r="48" spans="1:7" ht="19.5" customHeight="1" x14ac:dyDescent="0.35">
      <c r="A48" s="51" t="s">
        <v>3</v>
      </c>
      <c r="B48" s="51"/>
      <c r="C48" s="51"/>
      <c r="D48" s="51"/>
      <c r="E48" s="51"/>
      <c r="F48" s="51"/>
      <c r="G48" s="51"/>
    </row>
    <row r="49" spans="1:7" ht="46.5" x14ac:dyDescent="0.35">
      <c r="A49" s="19">
        <v>26</v>
      </c>
      <c r="B49" s="30" t="s">
        <v>90</v>
      </c>
      <c r="C49" s="44" t="s">
        <v>53</v>
      </c>
      <c r="D49" s="44"/>
      <c r="E49" s="44"/>
      <c r="F49" s="26">
        <v>74.016000000000005</v>
      </c>
      <c r="G49" s="27">
        <v>74015.990000000005</v>
      </c>
    </row>
    <row r="50" spans="1:7" ht="46.5" x14ac:dyDescent="0.35">
      <c r="A50" s="19">
        <v>27</v>
      </c>
      <c r="B50" s="30" t="s">
        <v>62</v>
      </c>
      <c r="C50" s="44" t="s">
        <v>54</v>
      </c>
      <c r="D50" s="44"/>
      <c r="E50" s="44"/>
      <c r="F50" s="26">
        <v>92.817999999999998</v>
      </c>
      <c r="G50" s="27">
        <v>81533.070000000007</v>
      </c>
    </row>
    <row r="51" spans="1:7" ht="46.5" x14ac:dyDescent="0.35">
      <c r="A51" s="19">
        <v>28</v>
      </c>
      <c r="B51" s="30" t="s">
        <v>61</v>
      </c>
      <c r="C51" s="44" t="s">
        <v>55</v>
      </c>
      <c r="D51" s="44"/>
      <c r="E51" s="44"/>
      <c r="F51" s="26">
        <v>46.850999999999999</v>
      </c>
      <c r="G51" s="27">
        <v>46851</v>
      </c>
    </row>
    <row r="52" spans="1:7" ht="46.5" x14ac:dyDescent="0.35">
      <c r="A52" s="19">
        <v>29</v>
      </c>
      <c r="B52" s="30" t="s">
        <v>60</v>
      </c>
      <c r="C52" s="44" t="s">
        <v>56</v>
      </c>
      <c r="D52" s="44"/>
      <c r="E52" s="44"/>
      <c r="F52" s="26">
        <v>163.11500000000001</v>
      </c>
      <c r="G52" s="27">
        <v>163115</v>
      </c>
    </row>
    <row r="53" spans="1:7" ht="46.5" x14ac:dyDescent="0.35">
      <c r="A53" s="19">
        <v>30</v>
      </c>
      <c r="B53" s="30" t="s">
        <v>59</v>
      </c>
      <c r="C53" s="44" t="s">
        <v>57</v>
      </c>
      <c r="D53" s="44"/>
      <c r="E53" s="44"/>
      <c r="F53" s="26">
        <v>19.399999999999999</v>
      </c>
      <c r="G53" s="27">
        <v>19400</v>
      </c>
    </row>
    <row r="54" spans="1:7" x14ac:dyDescent="0.35">
      <c r="A54" s="36"/>
      <c r="B54" s="35" t="s">
        <v>26</v>
      </c>
      <c r="C54" s="48" t="s">
        <v>58</v>
      </c>
      <c r="D54" s="48"/>
      <c r="E54" s="48"/>
      <c r="F54" s="23">
        <f>SUM(F49:F53)</f>
        <v>396.2</v>
      </c>
      <c r="G54" s="21">
        <f>SUM(G49:G53)</f>
        <v>384915.06</v>
      </c>
    </row>
    <row r="55" spans="1:7" ht="32.65" customHeight="1" x14ac:dyDescent="0.35">
      <c r="A55" s="45" t="s">
        <v>29</v>
      </c>
      <c r="B55" s="46"/>
      <c r="C55" s="46"/>
      <c r="D55" s="46"/>
      <c r="E55" s="47"/>
      <c r="F55" s="23">
        <f>F54</f>
        <v>396.2</v>
      </c>
      <c r="G55" s="21">
        <f>G54</f>
        <v>384915.06</v>
      </c>
    </row>
    <row r="56" spans="1:7" s="9" customFormat="1" x14ac:dyDescent="0.35">
      <c r="A56" s="43" t="s">
        <v>30</v>
      </c>
      <c r="B56" s="43"/>
      <c r="C56" s="43"/>
      <c r="D56" s="43"/>
      <c r="E56" s="43"/>
      <c r="F56" s="23">
        <f>ABS(F54)</f>
        <v>396.2</v>
      </c>
      <c r="G56" s="21">
        <f>ABS(G54)</f>
        <v>384915.06</v>
      </c>
    </row>
    <row r="57" spans="1:7" s="9" customFormat="1" ht="23.25" customHeight="1" x14ac:dyDescent="0.35">
      <c r="A57" s="43" t="s">
        <v>13</v>
      </c>
      <c r="B57" s="43"/>
      <c r="C57" s="43"/>
      <c r="D57" s="43"/>
      <c r="E57" s="43"/>
      <c r="F57" s="23">
        <v>0</v>
      </c>
      <c r="G57" s="40">
        <v>0</v>
      </c>
    </row>
    <row r="58" spans="1:7" ht="34.5" customHeight="1" x14ac:dyDescent="0.35">
      <c r="A58" s="45" t="s">
        <v>31</v>
      </c>
      <c r="B58" s="46"/>
      <c r="C58" s="46"/>
      <c r="D58" s="46"/>
      <c r="E58" s="47"/>
      <c r="F58" s="22">
        <f>ABS(F45+F55)</f>
        <v>4862.4999999999991</v>
      </c>
      <c r="G58" s="21">
        <f>ABS(G45+G55)</f>
        <v>4814601.67</v>
      </c>
    </row>
    <row r="59" spans="1:7" ht="21.75" customHeight="1" x14ac:dyDescent="0.35">
      <c r="A59" s="58" t="s">
        <v>35</v>
      </c>
      <c r="B59" s="58"/>
      <c r="C59" s="58"/>
      <c r="D59" s="58"/>
      <c r="E59" s="58"/>
      <c r="F59" s="22">
        <f>SUM(F47,F57)</f>
        <v>513</v>
      </c>
      <c r="G59" s="21">
        <f>SUM(G47,G57)</f>
        <v>513000</v>
      </c>
    </row>
    <row r="60" spans="1:7" s="9" customFormat="1" ht="18.75" customHeight="1" x14ac:dyDescent="0.35">
      <c r="A60" s="45" t="s">
        <v>32</v>
      </c>
      <c r="B60" s="46"/>
      <c r="C60" s="46"/>
      <c r="D60" s="46"/>
      <c r="E60" s="47"/>
      <c r="F60" s="22">
        <f>F54</f>
        <v>396.2</v>
      </c>
      <c r="G60" s="21">
        <f>G54</f>
        <v>384915.06</v>
      </c>
    </row>
    <row r="61" spans="1:7" s="10" customFormat="1" ht="22.5" customHeight="1" x14ac:dyDescent="0.35">
      <c r="A61" s="58" t="s">
        <v>67</v>
      </c>
      <c r="B61" s="58"/>
      <c r="C61" s="58"/>
      <c r="D61" s="58"/>
      <c r="E61" s="58"/>
      <c r="F61" s="22">
        <f>F45</f>
        <v>4466.2999999999993</v>
      </c>
      <c r="G61" s="21">
        <f>G45</f>
        <v>4429686.6100000003</v>
      </c>
    </row>
    <row r="62" spans="1:7" s="10" customFormat="1" ht="56.25" customHeight="1" x14ac:dyDescent="0.35">
      <c r="A62" s="52" t="s">
        <v>12</v>
      </c>
      <c r="B62" s="52"/>
      <c r="C62" s="52"/>
      <c r="D62" s="52"/>
      <c r="E62" s="52"/>
      <c r="F62" s="23">
        <f>SUM(F46)</f>
        <v>743.4</v>
      </c>
      <c r="G62" s="21">
        <f>SUM(G46)</f>
        <v>743399.61</v>
      </c>
    </row>
    <row r="63" spans="1:7" s="10" customFormat="1" ht="39.75" customHeight="1" x14ac:dyDescent="0.35">
      <c r="A63" s="52" t="s">
        <v>68</v>
      </c>
      <c r="B63" s="57"/>
      <c r="C63" s="57"/>
      <c r="D63" s="57"/>
      <c r="E63" s="57"/>
      <c r="F63" s="22">
        <f>F58</f>
        <v>4862.4999999999991</v>
      </c>
      <c r="G63" s="21">
        <f>G58</f>
        <v>4814601.67</v>
      </c>
    </row>
    <row r="64" spans="1:7" s="10" customFormat="1" ht="20.25" customHeight="1" x14ac:dyDescent="0.35">
      <c r="A64" s="56" t="s">
        <v>33</v>
      </c>
      <c r="B64" s="56"/>
      <c r="C64" s="56"/>
      <c r="D64" s="56"/>
      <c r="E64" s="56"/>
      <c r="F64" s="24">
        <f>SUM(F55)</f>
        <v>396.2</v>
      </c>
      <c r="G64" s="25">
        <f>SUM(G55)</f>
        <v>384915.06</v>
      </c>
    </row>
    <row r="65" spans="1:7" ht="19.5" customHeight="1" x14ac:dyDescent="0.35">
      <c r="A65" s="56" t="s">
        <v>34</v>
      </c>
      <c r="B65" s="56"/>
      <c r="C65" s="56"/>
      <c r="D65" s="56"/>
      <c r="E65" s="56"/>
      <c r="F65" s="24">
        <f>F45</f>
        <v>4466.2999999999993</v>
      </c>
      <c r="G65" s="25">
        <f>G45</f>
        <v>4429686.6100000003</v>
      </c>
    </row>
    <row r="66" spans="1:7" ht="67.5" customHeight="1" x14ac:dyDescent="0.35">
      <c r="A66" s="52" t="s">
        <v>12</v>
      </c>
      <c r="B66" s="52"/>
      <c r="C66" s="52"/>
      <c r="D66" s="52"/>
      <c r="E66" s="52"/>
      <c r="F66" s="22">
        <f>F62</f>
        <v>743.4</v>
      </c>
      <c r="G66" s="21">
        <f>G62</f>
        <v>743399.61</v>
      </c>
    </row>
    <row r="67" spans="1:7" x14ac:dyDescent="0.35">
      <c r="A67" s="11"/>
      <c r="B67" s="12"/>
      <c r="C67" s="12"/>
      <c r="D67" s="12"/>
      <c r="E67" s="12"/>
      <c r="F67" s="13"/>
      <c r="G67" s="14"/>
    </row>
  </sheetData>
  <mergeCells count="35">
    <mergeCell ref="E3:G3"/>
    <mergeCell ref="A66:E66"/>
    <mergeCell ref="A65:E65"/>
    <mergeCell ref="A64:E64"/>
    <mergeCell ref="A57:E57"/>
    <mergeCell ref="A58:E58"/>
    <mergeCell ref="A62:E62"/>
    <mergeCell ref="A63:E63"/>
    <mergeCell ref="A60:E60"/>
    <mergeCell ref="A61:E61"/>
    <mergeCell ref="A59:E59"/>
    <mergeCell ref="A5:G5"/>
    <mergeCell ref="A6:G6"/>
    <mergeCell ref="A7:G7"/>
    <mergeCell ref="A8:G8"/>
    <mergeCell ref="A48:G48"/>
    <mergeCell ref="A47:E47"/>
    <mergeCell ref="A12:E12"/>
    <mergeCell ref="A13:G13"/>
    <mergeCell ref="A45:E45"/>
    <mergeCell ref="A46:E46"/>
    <mergeCell ref="B29:E29"/>
    <mergeCell ref="B40:E40"/>
    <mergeCell ref="B15:E15"/>
    <mergeCell ref="B22:E22"/>
    <mergeCell ref="B35:E35"/>
    <mergeCell ref="B43:E43"/>
    <mergeCell ref="A56:E56"/>
    <mergeCell ref="C49:E49"/>
    <mergeCell ref="A55:E55"/>
    <mergeCell ref="C54:E54"/>
    <mergeCell ref="C50:E50"/>
    <mergeCell ref="C51:E51"/>
    <mergeCell ref="C52:E52"/>
    <mergeCell ref="C53:E53"/>
  </mergeCells>
  <phoneticPr fontId="8" type="noConversion"/>
  <pageMargins left="0.7" right="0.7" top="0.75" bottom="0.75" header="0.3" footer="0.3"/>
  <pageSetup paperSize="9" scale="69" fitToHeight="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Eliutė Kasilovskienė</dc:creator>
  <cp:lastModifiedBy>Dalia Urbonienė</cp:lastModifiedBy>
  <cp:lastPrinted>2024-02-08T09:45:02Z</cp:lastPrinted>
  <dcterms:created xsi:type="dcterms:W3CDTF">2018-02-20T08:09:48Z</dcterms:created>
  <dcterms:modified xsi:type="dcterms:W3CDTF">2024-02-20T12:48:24Z</dcterms:modified>
</cp:coreProperties>
</file>