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indremo\Desktop\Taryba 2025-02-27\Tarybos sprendimai\"/>
    </mc:Choice>
  </mc:AlternateContent>
  <xr:revisionPtr revIDLastSave="0" documentId="8_{2B973DB9-BE29-4C86-969E-9F99E9CCF4BA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" l="1"/>
  <c r="F59" i="1"/>
  <c r="G56" i="1"/>
  <c r="F56" i="1"/>
  <c r="G55" i="1"/>
  <c r="F55" i="1"/>
  <c r="G48" i="1"/>
  <c r="F48" i="1"/>
  <c r="G47" i="1"/>
  <c r="F47" i="1"/>
  <c r="F46" i="1"/>
  <c r="G46" i="1"/>
  <c r="G60" i="1" l="1"/>
  <c r="F60" i="1"/>
  <c r="F62" i="1"/>
  <c r="G62" i="1" l="1"/>
  <c r="G63" i="1"/>
  <c r="G67" i="1" s="1"/>
  <c r="F66" i="1"/>
  <c r="G66" i="1" l="1"/>
  <c r="G12" i="1" l="1"/>
  <c r="G61" i="1"/>
  <c r="F61" i="1"/>
  <c r="G57" i="1"/>
  <c r="F63" i="1"/>
  <c r="F67" i="1" s="1"/>
  <c r="G65" i="1" l="1"/>
  <c r="F65" i="1" l="1"/>
  <c r="F57" i="1"/>
  <c r="G64" i="1" l="1"/>
  <c r="F64" i="1"/>
</calcChain>
</file>

<file path=xl/sharedStrings.xml><?xml version="1.0" encoding="utf-8"?>
<sst xmlns="http://schemas.openxmlformats.org/spreadsheetml/2006/main" count="99" uniqueCount="86">
  <si>
    <t>Eil. Nr.</t>
  </si>
  <si>
    <t>APIE KELIŲ PRIEŽIŪROS IR PLĖTROS PROGRAMOS FINANSAVIMO LĖŠŲ</t>
  </si>
  <si>
    <t>PANAUDOJIMĄ IR ATLIKTUS DARBUS</t>
  </si>
  <si>
    <t>EINAMIESIEMS TIKSLAMS</t>
  </si>
  <si>
    <t>TURTUI  ĮSIGYTI</t>
  </si>
  <si>
    <t>Objekto turtui įsigyti vertė,  tūkst. Eur</t>
  </si>
  <si>
    <t>Skirta lėšų, tūkst. Eur</t>
  </si>
  <si>
    <t>KAUNO RAJONO SAVIVALDYBĖS</t>
  </si>
  <si>
    <t>PATVIRTINTA</t>
  </si>
  <si>
    <t>Kauno rajono savivaldybės tarybos</t>
  </si>
  <si>
    <t>Naujos statybos ir rekonstravimo projektų suplanavimo metai</t>
  </si>
  <si>
    <t>Iš jų eismo saugumo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</si>
  <si>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</si>
  <si>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saugumo eismo ir darnaus judumo priemonėms:</t>
  </si>
  <si>
    <t>Panaudota lėšų Eur, ct</t>
  </si>
  <si>
    <r>
      <t xml:space="preserve">Atliktų darbų apimtys </t>
    </r>
    <r>
      <rPr>
        <sz val="12"/>
        <rFont val="Times New Roman"/>
        <family val="1"/>
        <charset val="186"/>
      </rPr>
      <t>(fiziniai mato vnt.)</t>
    </r>
  </si>
  <si>
    <t>Viso paprastajam remontui:</t>
  </si>
  <si>
    <t xml:space="preserve">      Iš viso turtui įsigyti,
iš jų:</t>
  </si>
  <si>
    <t>saugaus eismo ir darnaus judumo priemonėms:</t>
  </si>
  <si>
    <t>Viso einamiesiems tikslams,
iš jų:</t>
  </si>
  <si>
    <t>paprastajam remontui:</t>
  </si>
  <si>
    <t>IŠ VISO PAGAL SUTARTĮ,
IŠ JŲ:</t>
  </si>
  <si>
    <t>einamiesiems tikslams:</t>
  </si>
  <si>
    <t>EINAMIESIEMS TIKSLAMS:</t>
  </si>
  <si>
    <t>TURTUI  ĮSIGYTI:</t>
  </si>
  <si>
    <r>
      <t>saugaus eismo ir darnaus judumo priemonėms (</t>
    </r>
    <r>
      <rPr>
        <b/>
        <sz val="12"/>
        <rFont val="Calibri"/>
        <family val="2"/>
        <charset val="186"/>
      </rPr>
      <t>≥10%)</t>
    </r>
    <r>
      <rPr>
        <b/>
        <sz val="12"/>
        <rFont val="Times New Roman"/>
        <family val="1"/>
        <charset val="186"/>
      </rPr>
      <t>:</t>
    </r>
  </si>
  <si>
    <r>
      <t>turtui įsigyti (</t>
    </r>
    <r>
      <rPr>
        <b/>
        <sz val="12"/>
        <rFont val="Calibri"/>
        <family val="2"/>
        <charset val="186"/>
      </rPr>
      <t>≥50%), iš jų:</t>
    </r>
  </si>
  <si>
    <t>Ringaudų sen., Ringaudų k., Beržų g., Taikos g. (rg-5g; rg-6g) kapitalinis remontas (kapitalinio remonto darbai)</t>
  </si>
  <si>
    <t>Vilkijos sen., Vilkijos m., Kauno g. (vm-3g) kapitalinis remontas (kapitalinio remonto darbai)</t>
  </si>
  <si>
    <r>
      <t xml:space="preserve">Objekto pavadinimas (kelio Nr. ir pavadinimas savivaldybės tarybos patvirtintame vietinės reikšmės kelių sąraše) </t>
    </r>
    <r>
      <rPr>
        <sz val="12"/>
        <rFont val="Times New Roman"/>
        <family val="1"/>
        <charset val="186"/>
      </rPr>
      <t>(veiklų aprašymas)</t>
    </r>
  </si>
  <si>
    <t>Batniavos sen., Paštuvos k., Paštuvos g. (bt-16g) kapitalinis remontas (kapitalinio remonto darbai)</t>
  </si>
  <si>
    <t>2024 METŲ ATASKAITA</t>
  </si>
  <si>
    <t>Ežerėlio sen., Ežerėlio m., Kauno g. (e-1g) ir J. Janonio (e-15g) rekonstravimas (rekonstrukcijos darbai)</t>
  </si>
  <si>
    <t>Garliavos apyl. sen.,  Rinkūnų k., Jiesios g. (g-10g) kapitalinis remontas (kapitalinio remonto darbai, techn. projektas)</t>
  </si>
  <si>
    <t>Karmėlavos sen., Ramučių k., Parko g. (kr-46g) kapitalinis remontas (kapitalinio remonto darbai)</t>
  </si>
  <si>
    <t>Neveronių sen., Neveronių sen., Kertupio g. (n-1g) rekonstravimas (rekonstrukcijos darbai)</t>
  </si>
  <si>
    <t>Raudondvario sen., Raudondvario k., Dobilų g. (rd-8g) kapitalinis remontas (kapitalinio remonto darbai)</t>
  </si>
  <si>
    <t>Akademijos sen., Akademijos mstl., Tako g. (ak-8g) paprastasis remontas (paprastojo remonto darbai, paprastojo remonto aprašas)</t>
  </si>
  <si>
    <t>Babtų sen., Babtų mstl., Tulpių g. (b-85g) paprastasis remontas (paprastojo remonto darbai, paprastojo remonto aprašas)</t>
  </si>
  <si>
    <t>Čekiškės sen., Čekiškės mstl., Raudonės g. (c-65g) paprastasis remontas (paprastojo remonto darbai, paprastojo remonto aprašas)</t>
  </si>
  <si>
    <t>Kačerginės sen., Kačerginės mstl., Pušyno g. (kc-8g) paprastasis remontas (paprastojo remonto darbai, paprastojo remonto aprašas)</t>
  </si>
  <si>
    <t>Vilkijos apyl. sen., Akuotų k., A. Astrausko g. (vl-5g) paprastasis remontas (paprastojo remonto darbai, paprastojo remonto aprašas)</t>
  </si>
  <si>
    <t>2406 m / 2,5 m</t>
  </si>
  <si>
    <t>600 m / 5,5 m</t>
  </si>
  <si>
    <t>166 m / 5,0 m</t>
  </si>
  <si>
    <t>559 m / 5,0 m</t>
  </si>
  <si>
    <t>1485 m / 5,0-7,0 m</t>
  </si>
  <si>
    <t>569 m / 8,0 m</t>
  </si>
  <si>
    <t>896 m / 5,5 m</t>
  </si>
  <si>
    <t>1370 m / 5,5 m</t>
  </si>
  <si>
    <t>380 m / 7,0 m</t>
  </si>
  <si>
    <t>671 m / 6,0 m</t>
  </si>
  <si>
    <t>300 m / 7,0 m</t>
  </si>
  <si>
    <t>720 m / 6,0 m</t>
  </si>
  <si>
    <t>870 m / 8,5 m</t>
  </si>
  <si>
    <t>680 m / 4,35-6,0 m</t>
  </si>
  <si>
    <t>874 m / 6,5 m</t>
  </si>
  <si>
    <t>805 m / 7,0 m</t>
  </si>
  <si>
    <t>332 m / 5,0 m</t>
  </si>
  <si>
    <t>1239 m / 5,5 m</t>
  </si>
  <si>
    <t>1555 m / 3,5-5,5 m</t>
  </si>
  <si>
    <t>361 m / 6,0-9,0 m</t>
  </si>
  <si>
    <t>403 m / 4,0-5,0 m</t>
  </si>
  <si>
    <t>425 m / 5,0 m</t>
  </si>
  <si>
    <t>217 m / 4,0 m</t>
  </si>
  <si>
    <t>313 m / 7,0 m</t>
  </si>
  <si>
    <t>1719 m</t>
  </si>
  <si>
    <t xml:space="preserve"> VISO 2024 M. KELIŲ PRIEŽIŪROS IR PLĖTROS PROGRAMOS LĖŠŲ,
IŠ JŲ:</t>
  </si>
  <si>
    <t>Babtų sen., Jugintų k., Nevėžio g. (b-41g) kapitalinis remontas (kapitalinio remonto darbai, techn. projektas)</t>
  </si>
  <si>
    <t>Batniavos sen., Brūžės k., Nemuno g. (bt-17g) kapitalinis remontas (kapitalinio remonto darbai, techn. projektas)</t>
  </si>
  <si>
    <t>Garliavos apyl. sen.,  Ilgakiemio k., Pagirių g. (g-33-1g) kapitalinis remontas (kapitalinio remonto darbai)</t>
  </si>
  <si>
    <t>Kulautuvos sen., Kulautuvos mstl., Pamario g. (kl-30g) kapitalinis remontas (kapitalinio remonto darbai, techn. projektas)</t>
  </si>
  <si>
    <t>Lapių sen., Lapių mstl., Mokyklos g. (l-8g) kapitalinis remontas (kapitalinio remonto darbai)</t>
  </si>
  <si>
    <t>Linksmakalnio sen., Linksmakalnio k., Sandėlių g. (lk-5g) kapitalinis remontas (kapitalinio remonto darbai)</t>
  </si>
  <si>
    <t>Rokų sen., Vainatrakio k., Gandrų g. (rk-5g) kapitalinis remontas (kapitalinio remonto darbai)</t>
  </si>
  <si>
    <t>Samylų sen.,  Šlienavos k., Nemuno g. (s-31g) kapitalinis remontas (kapitalinio remonto darbai, techn. projektas)</t>
  </si>
  <si>
    <t>Vandžiogalos sen., Vandžiogalos mstl., pravažiuojamojo kelio Karaliūnų k. (vn-20) kapitalinis remontas (kapitalinio remonto darbai)</t>
  </si>
  <si>
    <t>Zapyškio sen., Dievogalos k., Dievogalos g. (z-23g) kapitalinis remontas (kapitalinio remonto darbai)</t>
  </si>
  <si>
    <t>FINANSAVIMO SUTARTIS Nr. S-495
(savivaldybės reg. data 2024-05-20 Nr. S-770)</t>
  </si>
  <si>
    <t>Domeikavos sen., Domeikavos k., Pienių g. (d-36-1g) rekonstravimas</t>
  </si>
  <si>
    <t>-</t>
  </si>
  <si>
    <t>Garliavos sen., Garliavos m., V. Kudirkos g. (gm-33g) kapitalinis remontas</t>
  </si>
  <si>
    <t>Ringaudų sen., Gaižėnėlių k., Nemuno g. (rg-58g) rekonstravimas</t>
  </si>
  <si>
    <t>Užliedžių sen., Užliedžių k., Griežlės g. (u-3-1g) kapitalinis remontas</t>
  </si>
  <si>
    <t>Alšėnų sen., Jonučių k., Narsiečių k., Sodų g. (al-21g) kapitalinis remontas ir nauja statyba (kapitalinio remonto ir naujos statybos darbai)</t>
  </si>
  <si>
    <t>2025 m. vasario 27 d. sprendimu Nr. TS-127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</si>
</sst>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,##0.0"/>
    <numFmt numFmtId="166" formatCode="0.000"/>
    <numFmt numFmtId="167" formatCode="#,##0.000"/>
    <numFmt numFmtId="168" formatCode="#,##0.0000"/>
    <numFmt numFmtId="169" formatCode="#,##0.00000"/>
    <numFmt numFmtId="170" formatCode="0.0000"/>
    <numFmt numFmtId="171" formatCode="0.00000"/>
  </numFmts>
  <fonts count="1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i/>
      <sz val="12"/>
      <color rgb="FFFF0000"/>
      <name val="Calibri"/>
      <family val="2"/>
      <charset val="186"/>
      <scheme val="minor"/>
    </font>
    <font>
      <b/>
      <i/>
      <sz val="12"/>
      <color rgb="FFFF0000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2"/>
      <color rgb="FF00B050"/>
      <name val="Times New Roman"/>
      <family val="1"/>
      <charset val="186"/>
    </font>
    <font>
      <b/>
      <sz val="12"/>
      <name val="Calibri"/>
      <family val="2"/>
      <charset val="186"/>
    </font>
    <font>
      <sz val="12"/>
      <color rgb="FF00B0F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/>
    </xf>
    <xf numFmtId="49" fontId="11" fillId="0" borderId="0" xfId="3" applyNumberFormat="1" applyFont="1" applyAlignment="1">
      <alignment horizontal="right" vertical="center" wrapText="1"/>
    </xf>
    <xf numFmtId="49" fontId="11" fillId="0" borderId="3" xfId="3" applyNumberFormat="1" applyFont="1" applyBorder="1" applyAlignment="1">
      <alignment horizontal="right" vertical="center" wrapText="1"/>
    </xf>
    <xf numFmtId="166" fontId="11" fillId="0" borderId="3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166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171" fontId="1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/>
    </xf>
    <xf numFmtId="0" fontId="15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49" fontId="3" fillId="0" borderId="1" xfId="3" applyNumberFormat="1" applyFont="1" applyBorder="1" applyAlignment="1">
      <alignment horizontal="right" wrapText="1"/>
    </xf>
    <xf numFmtId="49" fontId="3" fillId="0" borderId="2" xfId="3" applyNumberFormat="1" applyFont="1" applyBorder="1" applyAlignment="1">
      <alignment horizontal="right" vertical="center" wrapText="1"/>
    </xf>
    <xf numFmtId="49" fontId="3" fillId="0" borderId="3" xfId="3" applyNumberFormat="1" applyFont="1" applyBorder="1" applyAlignment="1">
      <alignment horizontal="right" vertical="center" wrapText="1"/>
    </xf>
    <xf numFmtId="49" fontId="3" fillId="0" borderId="4" xfId="3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49" fontId="3" fillId="0" borderId="1" xfId="3" applyNumberFormat="1" applyFont="1" applyBorder="1" applyAlignment="1">
      <alignment horizontal="right" vertical="center" wrapText="1"/>
    </xf>
  </cellXfs>
  <cellStyles count="4">
    <cellStyle name="Įprastas" xfId="0" builtinId="0"/>
    <cellStyle name="Įprastas 2" xfId="2" xr:uid="{00000000-0005-0000-0000-000000000000}"/>
    <cellStyle name="Įprastas 3 2" xfId="3" xr:uid="{00000000-0005-0000-0000-000001000000}"/>
    <cellStyle name="Įprastas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="85" zoomScaleNormal="85" workbookViewId="0">
      <selection activeCell="B3" sqref="B3"/>
    </sheetView>
  </sheetViews>
  <sheetFormatPr defaultColWidth="8.796875" defaultRowHeight="15.75" x14ac:dyDescent="0.5"/>
  <cols>
    <col min="1" max="1" width="4.53125" style="3" customWidth="1"/>
    <col min="2" max="2" width="43.19921875" style="3" customWidth="1"/>
    <col min="3" max="3" width="15.796875" style="4" customWidth="1"/>
    <col min="4" max="4" width="13.796875" style="4" customWidth="1"/>
    <col min="5" max="5" width="18.53125" style="4" customWidth="1"/>
    <col min="6" max="6" width="13.796875" style="4" customWidth="1"/>
    <col min="7" max="7" width="18.46484375" style="5" customWidth="1"/>
    <col min="8" max="16384" width="8.796875" style="3"/>
  </cols>
  <sheetData>
    <row r="1" spans="1:7" x14ac:dyDescent="0.5">
      <c r="E1" s="15" t="s">
        <v>8</v>
      </c>
      <c r="F1" s="16"/>
    </row>
    <row r="2" spans="1:7" x14ac:dyDescent="0.5">
      <c r="E2" s="15" t="s">
        <v>9</v>
      </c>
      <c r="F2" s="16"/>
    </row>
    <row r="3" spans="1:7" x14ac:dyDescent="0.5">
      <c r="E3" s="15" t="s">
        <v>85</v>
      </c>
    </row>
    <row r="4" spans="1:7" x14ac:dyDescent="0.5">
      <c r="A4" s="6"/>
      <c r="B4" s="6"/>
      <c r="C4" s="7"/>
      <c r="D4" s="7"/>
      <c r="E4" s="7"/>
      <c r="F4" s="7"/>
      <c r="G4" s="2"/>
    </row>
    <row r="5" spans="1:7" x14ac:dyDescent="0.5">
      <c r="A5" s="50" t="s">
        <v>7</v>
      </c>
      <c r="B5" s="50"/>
      <c r="C5" s="50"/>
      <c r="D5" s="50"/>
      <c r="E5" s="50"/>
      <c r="F5" s="50"/>
      <c r="G5" s="50"/>
    </row>
    <row r="6" spans="1:7" x14ac:dyDescent="0.5">
      <c r="A6" s="51" t="s">
        <v>31</v>
      </c>
      <c r="B6" s="51"/>
      <c r="C6" s="51"/>
      <c r="D6" s="51"/>
      <c r="E6" s="51"/>
      <c r="F6" s="51"/>
      <c r="G6" s="51"/>
    </row>
    <row r="7" spans="1:7" x14ac:dyDescent="0.5">
      <c r="A7" s="50" t="s">
        <v>1</v>
      </c>
      <c r="B7" s="50"/>
      <c r="C7" s="50"/>
      <c r="D7" s="50"/>
      <c r="E7" s="50"/>
      <c r="F7" s="50"/>
      <c r="G7" s="50"/>
    </row>
    <row r="8" spans="1:7" x14ac:dyDescent="0.5">
      <c r="A8" s="51" t="s">
        <v>2</v>
      </c>
      <c r="B8" s="51"/>
      <c r="C8" s="51"/>
      <c r="D8" s="51"/>
      <c r="E8" s="51"/>
      <c r="F8" s="51"/>
      <c r="G8" s="51"/>
    </row>
    <row r="9" spans="1:7" x14ac:dyDescent="0.5">
      <c r="A9" s="6"/>
      <c r="B9" s="6"/>
      <c r="C9" s="7"/>
      <c r="D9" s="7"/>
      <c r="E9" s="7"/>
      <c r="F9" s="7"/>
      <c r="G9" s="8"/>
    </row>
    <row r="10" spans="1:7" ht="92.25" x14ac:dyDescent="0.5">
      <c r="A10" s="17" t="s">
        <v>0</v>
      </c>
      <c r="B10" s="17" t="s">
        <v>29</v>
      </c>
      <c r="C10" s="1" t="s">
        <v>5</v>
      </c>
      <c r="D10" s="1" t="s">
        <v>10</v>
      </c>
      <c r="E10" s="17" t="s">
        <v>15</v>
      </c>
      <c r="F10" s="17" t="s">
        <v>6</v>
      </c>
      <c r="G10" s="18" t="s">
        <v>14</v>
      </c>
    </row>
    <row r="11" spans="1:7" x14ac:dyDescent="0.5">
      <c r="A11" s="19">
        <v>1</v>
      </c>
      <c r="B11" s="19">
        <v>2</v>
      </c>
      <c r="C11" s="19">
        <v>3</v>
      </c>
      <c r="D11" s="19"/>
      <c r="E11" s="19">
        <v>4</v>
      </c>
      <c r="F11" s="19">
        <v>5</v>
      </c>
      <c r="G11" s="19">
        <v>6</v>
      </c>
    </row>
    <row r="12" spans="1:7" ht="39" customHeight="1" x14ac:dyDescent="0.5">
      <c r="A12" s="54" t="s">
        <v>78</v>
      </c>
      <c r="B12" s="55"/>
      <c r="C12" s="55"/>
      <c r="D12" s="55"/>
      <c r="E12" s="55"/>
      <c r="F12" s="32">
        <v>5107.2</v>
      </c>
      <c r="G12" s="33">
        <f>SUM(G46+G56)</f>
        <v>5105809.71</v>
      </c>
    </row>
    <row r="13" spans="1:7" ht="17" customHeight="1" x14ac:dyDescent="0.5">
      <c r="A13" s="52" t="s">
        <v>4</v>
      </c>
      <c r="B13" s="52"/>
      <c r="C13" s="52"/>
      <c r="D13" s="52"/>
      <c r="E13" s="52"/>
      <c r="F13" s="52"/>
      <c r="G13" s="52"/>
    </row>
    <row r="14" spans="1:7" ht="49.5" customHeight="1" x14ac:dyDescent="0.5">
      <c r="A14" s="19">
        <v>1</v>
      </c>
      <c r="B14" s="34" t="s">
        <v>84</v>
      </c>
      <c r="C14" s="36">
        <v>2000</v>
      </c>
      <c r="D14" s="19">
        <v>2022</v>
      </c>
      <c r="E14" s="37" t="s">
        <v>42</v>
      </c>
      <c r="F14" s="38">
        <v>510.83199999999999</v>
      </c>
      <c r="G14" s="39">
        <v>510832</v>
      </c>
    </row>
    <row r="15" spans="1:7" x14ac:dyDescent="0.5">
      <c r="A15" s="31"/>
      <c r="B15" s="56" t="s">
        <v>11</v>
      </c>
      <c r="C15" s="56"/>
      <c r="D15" s="56"/>
      <c r="E15" s="56"/>
      <c r="F15" s="28">
        <v>147</v>
      </c>
      <c r="G15" s="20">
        <v>147000</v>
      </c>
    </row>
    <row r="16" spans="1:7" ht="46.15" x14ac:dyDescent="0.5">
      <c r="A16" s="19">
        <v>2</v>
      </c>
      <c r="B16" s="34" t="s">
        <v>68</v>
      </c>
      <c r="C16" s="38">
        <v>161</v>
      </c>
      <c r="D16" s="19"/>
      <c r="E16" s="1" t="s">
        <v>43</v>
      </c>
      <c r="F16" s="40">
        <v>144.15530000000001</v>
      </c>
      <c r="G16" s="39">
        <v>144155.29999999999</v>
      </c>
    </row>
    <row r="17" spans="1:8" ht="30.75" x14ac:dyDescent="0.5">
      <c r="A17" s="19">
        <v>3</v>
      </c>
      <c r="B17" s="34" t="s">
        <v>30</v>
      </c>
      <c r="C17" s="38">
        <v>30</v>
      </c>
      <c r="D17" s="19"/>
      <c r="E17" s="1" t="s">
        <v>44</v>
      </c>
      <c r="F17" s="41">
        <v>21.071120000000001</v>
      </c>
      <c r="G17" s="39">
        <v>21071.119999999999</v>
      </c>
    </row>
    <row r="18" spans="1:8" ht="46.15" x14ac:dyDescent="0.5">
      <c r="A18" s="19">
        <v>4</v>
      </c>
      <c r="B18" s="34" t="s">
        <v>69</v>
      </c>
      <c r="C18" s="38">
        <v>139</v>
      </c>
      <c r="D18" s="19"/>
      <c r="E18" s="1" t="s">
        <v>45</v>
      </c>
      <c r="F18" s="40">
        <v>52.723300000000002</v>
      </c>
      <c r="G18" s="39">
        <v>52723.3</v>
      </c>
    </row>
    <row r="19" spans="1:8" ht="30.75" x14ac:dyDescent="0.5">
      <c r="A19" s="19">
        <v>5</v>
      </c>
      <c r="B19" s="34" t="s">
        <v>79</v>
      </c>
      <c r="C19" s="38">
        <v>2264</v>
      </c>
      <c r="D19" s="19">
        <v>2022</v>
      </c>
      <c r="E19" s="1" t="s">
        <v>80</v>
      </c>
      <c r="F19" s="42">
        <v>0.1</v>
      </c>
      <c r="G19" s="39">
        <v>0</v>
      </c>
      <c r="H19" s="46"/>
    </row>
    <row r="20" spans="1:8" x14ac:dyDescent="0.5">
      <c r="A20" s="31"/>
      <c r="B20" s="56" t="s">
        <v>11</v>
      </c>
      <c r="C20" s="56"/>
      <c r="D20" s="56"/>
      <c r="E20" s="56"/>
      <c r="F20" s="28">
        <v>0</v>
      </c>
      <c r="G20" s="20">
        <v>0</v>
      </c>
    </row>
    <row r="21" spans="1:8" ht="46.15" x14ac:dyDescent="0.5">
      <c r="A21" s="19">
        <v>6</v>
      </c>
      <c r="B21" s="34" t="s">
        <v>32</v>
      </c>
      <c r="C21" s="38">
        <v>2210</v>
      </c>
      <c r="D21" s="19">
        <v>2022</v>
      </c>
      <c r="E21" s="1" t="s">
        <v>46</v>
      </c>
      <c r="F21" s="42">
        <v>200</v>
      </c>
      <c r="G21" s="39">
        <v>200000</v>
      </c>
    </row>
    <row r="22" spans="1:8" x14ac:dyDescent="0.5">
      <c r="A22" s="31"/>
      <c r="B22" s="56" t="s">
        <v>11</v>
      </c>
      <c r="C22" s="56"/>
      <c r="D22" s="56"/>
      <c r="E22" s="56"/>
      <c r="F22" s="28">
        <v>112.5</v>
      </c>
      <c r="G22" s="20">
        <v>112500</v>
      </c>
    </row>
    <row r="23" spans="1:8" ht="30.75" x14ac:dyDescent="0.5">
      <c r="A23" s="19">
        <v>7</v>
      </c>
      <c r="B23" s="34" t="s">
        <v>81</v>
      </c>
      <c r="C23" s="38">
        <v>30</v>
      </c>
      <c r="D23" s="19"/>
      <c r="E23" s="1" t="s">
        <v>80</v>
      </c>
      <c r="F23" s="42">
        <v>1</v>
      </c>
      <c r="G23" s="39">
        <v>0</v>
      </c>
      <c r="H23" s="46"/>
    </row>
    <row r="24" spans="1:8" ht="46.15" x14ac:dyDescent="0.5">
      <c r="A24" s="19">
        <v>8</v>
      </c>
      <c r="B24" s="34" t="s">
        <v>70</v>
      </c>
      <c r="C24" s="38">
        <v>147</v>
      </c>
      <c r="D24" s="19"/>
      <c r="E24" s="1" t="s">
        <v>47</v>
      </c>
      <c r="F24" s="41">
        <v>144.99815000000001</v>
      </c>
      <c r="G24" s="39">
        <v>144998.15</v>
      </c>
    </row>
    <row r="25" spans="1:8" ht="46.15" x14ac:dyDescent="0.5">
      <c r="A25" s="19">
        <v>9</v>
      </c>
      <c r="B25" s="34" t="s">
        <v>33</v>
      </c>
      <c r="C25" s="38">
        <v>248.5</v>
      </c>
      <c r="D25" s="19"/>
      <c r="E25" s="1" t="s">
        <v>48</v>
      </c>
      <c r="F25" s="42">
        <v>248.5</v>
      </c>
      <c r="G25" s="39">
        <v>248500</v>
      </c>
    </row>
    <row r="26" spans="1:8" ht="30.75" x14ac:dyDescent="0.5">
      <c r="A26" s="19">
        <v>10</v>
      </c>
      <c r="B26" s="34" t="s">
        <v>34</v>
      </c>
      <c r="C26" s="38">
        <v>1996.9</v>
      </c>
      <c r="D26" s="19"/>
      <c r="E26" s="1" t="s">
        <v>49</v>
      </c>
      <c r="F26" s="42">
        <v>500</v>
      </c>
      <c r="G26" s="39">
        <v>500000</v>
      </c>
    </row>
    <row r="27" spans="1:8" ht="46.15" x14ac:dyDescent="0.5">
      <c r="A27" s="19">
        <v>11</v>
      </c>
      <c r="B27" s="34" t="s">
        <v>71</v>
      </c>
      <c r="C27" s="38">
        <v>206.67699999999999</v>
      </c>
      <c r="D27" s="19"/>
      <c r="E27" s="1" t="s">
        <v>50</v>
      </c>
      <c r="F27" s="42">
        <v>206.67699999999999</v>
      </c>
      <c r="G27" s="39">
        <v>206676.59</v>
      </c>
    </row>
    <row r="28" spans="1:8" ht="30.75" x14ac:dyDescent="0.5">
      <c r="A28" s="19">
        <v>12</v>
      </c>
      <c r="B28" s="34" t="s">
        <v>72</v>
      </c>
      <c r="C28" s="38">
        <v>765</v>
      </c>
      <c r="D28" s="19"/>
      <c r="E28" s="1" t="s">
        <v>51</v>
      </c>
      <c r="F28" s="42">
        <v>225.17599999999999</v>
      </c>
      <c r="G28" s="39">
        <v>225175.99</v>
      </c>
    </row>
    <row r="29" spans="1:8" x14ac:dyDescent="0.5">
      <c r="A29" s="31"/>
      <c r="B29" s="56" t="s">
        <v>11</v>
      </c>
      <c r="C29" s="56"/>
      <c r="D29" s="56"/>
      <c r="E29" s="56"/>
      <c r="F29" s="29">
        <v>58.2</v>
      </c>
      <c r="G29" s="20">
        <v>58200</v>
      </c>
    </row>
    <row r="30" spans="1:8" ht="46.15" x14ac:dyDescent="0.5">
      <c r="A30" s="19">
        <v>13</v>
      </c>
      <c r="B30" s="34" t="s">
        <v>73</v>
      </c>
      <c r="C30" s="38">
        <v>160</v>
      </c>
      <c r="D30" s="19"/>
      <c r="E30" s="1" t="s">
        <v>52</v>
      </c>
      <c r="F30" s="42">
        <v>22.385000000000002</v>
      </c>
      <c r="G30" s="39">
        <v>22385</v>
      </c>
    </row>
    <row r="31" spans="1:8" ht="30.75" x14ac:dyDescent="0.5">
      <c r="A31" s="19">
        <v>14</v>
      </c>
      <c r="B31" s="34" t="s">
        <v>35</v>
      </c>
      <c r="C31" s="38">
        <v>2084</v>
      </c>
      <c r="D31" s="19">
        <v>2022</v>
      </c>
      <c r="E31" s="1" t="s">
        <v>53</v>
      </c>
      <c r="F31" s="42">
        <v>508.29500000000002</v>
      </c>
      <c r="G31" s="39">
        <v>508295</v>
      </c>
    </row>
    <row r="32" spans="1:8" x14ac:dyDescent="0.5">
      <c r="A32" s="31"/>
      <c r="B32" s="56" t="s">
        <v>11</v>
      </c>
      <c r="C32" s="56"/>
      <c r="D32" s="56"/>
      <c r="E32" s="56"/>
      <c r="F32" s="29">
        <v>10</v>
      </c>
      <c r="G32" s="20">
        <v>10000</v>
      </c>
    </row>
    <row r="33" spans="1:8" ht="46.15" x14ac:dyDescent="0.5">
      <c r="A33" s="19">
        <v>15</v>
      </c>
      <c r="B33" s="34" t="s">
        <v>36</v>
      </c>
      <c r="C33" s="38">
        <v>1600</v>
      </c>
      <c r="D33" s="19"/>
      <c r="E33" s="1" t="s">
        <v>54</v>
      </c>
      <c r="F33" s="42">
        <v>167.20500000000001</v>
      </c>
      <c r="G33" s="39">
        <v>167205</v>
      </c>
    </row>
    <row r="34" spans="1:8" ht="46.15" x14ac:dyDescent="0.5">
      <c r="A34" s="19">
        <v>16</v>
      </c>
      <c r="B34" s="34" t="s">
        <v>27</v>
      </c>
      <c r="C34" s="38">
        <v>936</v>
      </c>
      <c r="D34" s="19"/>
      <c r="E34" s="1" t="s">
        <v>55</v>
      </c>
      <c r="F34" s="41">
        <v>352.34404999999998</v>
      </c>
      <c r="G34" s="39">
        <v>352344.05</v>
      </c>
    </row>
    <row r="35" spans="1:8" ht="30.75" x14ac:dyDescent="0.5">
      <c r="A35" s="19">
        <v>17</v>
      </c>
      <c r="B35" s="34" t="s">
        <v>82</v>
      </c>
      <c r="C35" s="38">
        <v>1200</v>
      </c>
      <c r="D35" s="19">
        <v>2017</v>
      </c>
      <c r="E35" s="1" t="s">
        <v>80</v>
      </c>
      <c r="F35" s="42">
        <v>0.1</v>
      </c>
      <c r="G35" s="39">
        <v>0</v>
      </c>
      <c r="H35" s="46"/>
    </row>
    <row r="36" spans="1:8" x14ac:dyDescent="0.5">
      <c r="A36" s="31"/>
      <c r="B36" s="56" t="s">
        <v>11</v>
      </c>
      <c r="C36" s="56"/>
      <c r="D36" s="56"/>
      <c r="E36" s="56"/>
      <c r="F36" s="29">
        <v>0</v>
      </c>
      <c r="G36" s="20">
        <v>0</v>
      </c>
    </row>
    <row r="37" spans="1:8" ht="30.75" x14ac:dyDescent="0.5">
      <c r="A37" s="19">
        <v>18</v>
      </c>
      <c r="B37" s="34" t="s">
        <v>74</v>
      </c>
      <c r="C37" s="38">
        <v>280</v>
      </c>
      <c r="D37" s="1"/>
      <c r="E37" s="1" t="s">
        <v>56</v>
      </c>
      <c r="F37" s="42">
        <v>79.153999999999996</v>
      </c>
      <c r="G37" s="39">
        <v>79154</v>
      </c>
    </row>
    <row r="38" spans="1:8" ht="46.15" x14ac:dyDescent="0.5">
      <c r="A38" s="19">
        <v>19</v>
      </c>
      <c r="B38" s="34" t="s">
        <v>75</v>
      </c>
      <c r="C38" s="38">
        <v>402</v>
      </c>
      <c r="D38" s="1"/>
      <c r="E38" s="1" t="s">
        <v>57</v>
      </c>
      <c r="F38" s="36">
        <v>255.40600000000001</v>
      </c>
      <c r="G38" s="39">
        <v>255406</v>
      </c>
    </row>
    <row r="39" spans="1:8" ht="30.75" x14ac:dyDescent="0.5">
      <c r="A39" s="19">
        <v>20</v>
      </c>
      <c r="B39" s="34" t="s">
        <v>83</v>
      </c>
      <c r="C39" s="38">
        <v>1500</v>
      </c>
      <c r="D39" s="19"/>
      <c r="E39" s="47" t="s">
        <v>80</v>
      </c>
      <c r="F39" s="36">
        <v>0.1</v>
      </c>
      <c r="G39" s="39">
        <v>0</v>
      </c>
      <c r="H39" s="46"/>
    </row>
    <row r="40" spans="1:8" x14ac:dyDescent="0.5">
      <c r="A40" s="31"/>
      <c r="B40" s="56" t="s">
        <v>11</v>
      </c>
      <c r="C40" s="56"/>
      <c r="D40" s="56"/>
      <c r="E40" s="56"/>
      <c r="F40" s="29">
        <v>0</v>
      </c>
      <c r="G40" s="20">
        <v>0</v>
      </c>
    </row>
    <row r="41" spans="1:8" ht="46.15" x14ac:dyDescent="0.5">
      <c r="A41" s="19">
        <v>21</v>
      </c>
      <c r="B41" s="34" t="s">
        <v>76</v>
      </c>
      <c r="C41" s="43">
        <v>80</v>
      </c>
      <c r="D41" s="19"/>
      <c r="E41" s="1" t="s">
        <v>58</v>
      </c>
      <c r="F41" s="36">
        <v>79.150000000000006</v>
      </c>
      <c r="G41" s="39">
        <v>79150</v>
      </c>
    </row>
    <row r="42" spans="1:8" ht="30.75" x14ac:dyDescent="0.5">
      <c r="A42" s="19">
        <v>22</v>
      </c>
      <c r="B42" s="34" t="s">
        <v>28</v>
      </c>
      <c r="C42" s="43">
        <v>951.77</v>
      </c>
      <c r="D42" s="19"/>
      <c r="E42" s="1" t="s">
        <v>59</v>
      </c>
      <c r="F42" s="44">
        <v>548.71108000000004</v>
      </c>
      <c r="G42" s="39">
        <v>548710.07999999996</v>
      </c>
    </row>
    <row r="43" spans="1:8" x14ac:dyDescent="0.5">
      <c r="A43" s="31"/>
      <c r="B43" s="56" t="s">
        <v>11</v>
      </c>
      <c r="C43" s="56"/>
      <c r="D43" s="56"/>
      <c r="E43" s="56"/>
      <c r="F43" s="27">
        <v>117.8</v>
      </c>
      <c r="G43" s="20">
        <v>117800</v>
      </c>
    </row>
    <row r="44" spans="1:8" ht="46.15" x14ac:dyDescent="0.5">
      <c r="A44" s="19">
        <v>23</v>
      </c>
      <c r="B44" s="34" t="s">
        <v>77</v>
      </c>
      <c r="C44" s="38">
        <v>1060.5999999999999</v>
      </c>
      <c r="D44" s="1"/>
      <c r="E44" s="1" t="s">
        <v>60</v>
      </c>
      <c r="F44" s="36">
        <v>430.71699999999998</v>
      </c>
      <c r="G44" s="39">
        <v>430717</v>
      </c>
    </row>
    <row r="45" spans="1:8" x14ac:dyDescent="0.5">
      <c r="A45" s="19"/>
      <c r="B45" s="56" t="s">
        <v>11</v>
      </c>
      <c r="C45" s="56"/>
      <c r="D45" s="56"/>
      <c r="E45" s="56"/>
      <c r="F45" s="27">
        <v>65.3</v>
      </c>
      <c r="G45" s="20">
        <v>65300</v>
      </c>
    </row>
    <row r="46" spans="1:8" ht="39.75" customHeight="1" x14ac:dyDescent="0.5">
      <c r="A46" s="53" t="s">
        <v>17</v>
      </c>
      <c r="B46" s="53"/>
      <c r="C46" s="53"/>
      <c r="D46" s="53"/>
      <c r="E46" s="53"/>
      <c r="F46" s="22">
        <f>SUM(F14,F16:F19,F21,F23:F28,F30:F31,F33:F35,F37:F39,F41:F42,F44)</f>
        <v>4698.8</v>
      </c>
      <c r="G46" s="21">
        <f>SUM(G14,G16:G19,G21,G23:G28,G30:G31,G33:G35,G37:G39,G41:G42,G44)</f>
        <v>4697498.58</v>
      </c>
    </row>
    <row r="47" spans="1:8" ht="40.25" customHeight="1" x14ac:dyDescent="0.5">
      <c r="A47" s="53" t="s">
        <v>12</v>
      </c>
      <c r="B47" s="53"/>
      <c r="C47" s="53"/>
      <c r="D47" s="53"/>
      <c r="E47" s="53"/>
      <c r="F47" s="22">
        <f>F35</f>
        <v>0.1</v>
      </c>
      <c r="G47" s="21">
        <f>G35</f>
        <v>0</v>
      </c>
    </row>
    <row r="48" spans="1:8" ht="19.5" customHeight="1" x14ac:dyDescent="0.5">
      <c r="A48" s="53" t="s">
        <v>18</v>
      </c>
      <c r="B48" s="53"/>
      <c r="C48" s="53"/>
      <c r="D48" s="53"/>
      <c r="E48" s="53"/>
      <c r="F48" s="22">
        <f>F15+F20+F22+F29+F32+F36+F40+F43+F45</f>
        <v>510.8</v>
      </c>
      <c r="G48" s="22">
        <f>G15+G20+G22+G29+G32+G36+G40+G43+G45</f>
        <v>510800</v>
      </c>
    </row>
    <row r="49" spans="1:7" ht="19.5" customHeight="1" x14ac:dyDescent="0.5">
      <c r="A49" s="52" t="s">
        <v>3</v>
      </c>
      <c r="B49" s="52"/>
      <c r="C49" s="52"/>
      <c r="D49" s="52"/>
      <c r="E49" s="52"/>
      <c r="F49" s="52"/>
      <c r="G49" s="52"/>
    </row>
    <row r="50" spans="1:7" ht="46.15" x14ac:dyDescent="0.5">
      <c r="A50" s="19">
        <v>24</v>
      </c>
      <c r="B50" s="26" t="s">
        <v>37</v>
      </c>
      <c r="C50" s="49" t="s">
        <v>61</v>
      </c>
      <c r="D50" s="49"/>
      <c r="E50" s="49"/>
      <c r="F50" s="44">
        <v>176.30861999999999</v>
      </c>
      <c r="G50" s="39">
        <v>176219.76</v>
      </c>
    </row>
    <row r="51" spans="1:7" ht="46.15" x14ac:dyDescent="0.5">
      <c r="A51" s="19">
        <v>25</v>
      </c>
      <c r="B51" s="26" t="s">
        <v>38</v>
      </c>
      <c r="C51" s="49" t="s">
        <v>62</v>
      </c>
      <c r="D51" s="49"/>
      <c r="E51" s="49"/>
      <c r="F51" s="44">
        <v>52.522390000000001</v>
      </c>
      <c r="G51" s="39">
        <v>52522.39</v>
      </c>
    </row>
    <row r="52" spans="1:7" ht="46.15" x14ac:dyDescent="0.5">
      <c r="A52" s="19">
        <v>26</v>
      </c>
      <c r="B52" s="26" t="s">
        <v>39</v>
      </c>
      <c r="C52" s="49" t="s">
        <v>63</v>
      </c>
      <c r="D52" s="49"/>
      <c r="E52" s="49"/>
      <c r="F52" s="45">
        <v>84.441400000000002</v>
      </c>
      <c r="G52" s="39">
        <v>84441.4</v>
      </c>
    </row>
    <row r="53" spans="1:7" ht="46.15" x14ac:dyDescent="0.5">
      <c r="A53" s="19">
        <v>27</v>
      </c>
      <c r="B53" s="26" t="s">
        <v>40</v>
      </c>
      <c r="C53" s="49" t="s">
        <v>64</v>
      </c>
      <c r="D53" s="49"/>
      <c r="E53" s="49"/>
      <c r="F53" s="44">
        <v>34.443519999999999</v>
      </c>
      <c r="G53" s="39">
        <v>34443.519999999997</v>
      </c>
    </row>
    <row r="54" spans="1:7" ht="46.15" x14ac:dyDescent="0.5">
      <c r="A54" s="19">
        <v>28</v>
      </c>
      <c r="B54" s="26" t="s">
        <v>41</v>
      </c>
      <c r="C54" s="49" t="s">
        <v>65</v>
      </c>
      <c r="D54" s="49"/>
      <c r="E54" s="49"/>
      <c r="F54" s="44">
        <v>60.684069999999998</v>
      </c>
      <c r="G54" s="39">
        <v>60684.06</v>
      </c>
    </row>
    <row r="55" spans="1:7" x14ac:dyDescent="0.5">
      <c r="A55" s="31"/>
      <c r="B55" s="30" t="s">
        <v>16</v>
      </c>
      <c r="C55" s="48" t="s">
        <v>66</v>
      </c>
      <c r="D55" s="48"/>
      <c r="E55" s="48"/>
      <c r="F55" s="23">
        <f>SUM(F50:F54)</f>
        <v>408.4</v>
      </c>
      <c r="G55" s="21">
        <f>SUM(G50:G54)</f>
        <v>408311.13000000006</v>
      </c>
    </row>
    <row r="56" spans="1:7" ht="32.75" customHeight="1" x14ac:dyDescent="0.5">
      <c r="A56" s="59" t="s">
        <v>19</v>
      </c>
      <c r="B56" s="60"/>
      <c r="C56" s="60"/>
      <c r="D56" s="60"/>
      <c r="E56" s="61"/>
      <c r="F56" s="23">
        <f>F55</f>
        <v>408.4</v>
      </c>
      <c r="G56" s="21">
        <f>G55</f>
        <v>408311.13000000006</v>
      </c>
    </row>
    <row r="57" spans="1:7" s="9" customFormat="1" x14ac:dyDescent="0.5">
      <c r="A57" s="58" t="s">
        <v>20</v>
      </c>
      <c r="B57" s="58"/>
      <c r="C57" s="58"/>
      <c r="D57" s="58"/>
      <c r="E57" s="58"/>
      <c r="F57" s="23">
        <f>ABS(F55)</f>
        <v>408.4</v>
      </c>
      <c r="G57" s="21">
        <f>ABS(G55)</f>
        <v>408311.13000000006</v>
      </c>
    </row>
    <row r="58" spans="1:7" s="9" customFormat="1" ht="23.25" customHeight="1" x14ac:dyDescent="0.5">
      <c r="A58" s="58" t="s">
        <v>13</v>
      </c>
      <c r="B58" s="58"/>
      <c r="C58" s="58"/>
      <c r="D58" s="58"/>
      <c r="E58" s="58"/>
      <c r="F58" s="23">
        <v>0</v>
      </c>
      <c r="G58" s="35">
        <v>0</v>
      </c>
    </row>
    <row r="59" spans="1:7" ht="34.5" customHeight="1" x14ac:dyDescent="0.5">
      <c r="A59" s="59" t="s">
        <v>21</v>
      </c>
      <c r="B59" s="60"/>
      <c r="C59" s="60"/>
      <c r="D59" s="60"/>
      <c r="E59" s="61"/>
      <c r="F59" s="22">
        <f>ABS(F46+F56)</f>
        <v>5107.2</v>
      </c>
      <c r="G59" s="21">
        <f>ABS(G46+G56)</f>
        <v>5105809.71</v>
      </c>
    </row>
    <row r="60" spans="1:7" ht="21.75" customHeight="1" x14ac:dyDescent="0.5">
      <c r="A60" s="63" t="s">
        <v>25</v>
      </c>
      <c r="B60" s="63"/>
      <c r="C60" s="63"/>
      <c r="D60" s="63"/>
      <c r="E60" s="63"/>
      <c r="F60" s="22">
        <f>SUM(F48,F58)</f>
        <v>510.8</v>
      </c>
      <c r="G60" s="21">
        <f>SUM(G48,G58)</f>
        <v>510800</v>
      </c>
    </row>
    <row r="61" spans="1:7" s="9" customFormat="1" ht="18.75" customHeight="1" x14ac:dyDescent="0.5">
      <c r="A61" s="59" t="s">
        <v>22</v>
      </c>
      <c r="B61" s="60"/>
      <c r="C61" s="60"/>
      <c r="D61" s="60"/>
      <c r="E61" s="61"/>
      <c r="F61" s="22">
        <f>F55</f>
        <v>408.4</v>
      </c>
      <c r="G61" s="21">
        <f>G55</f>
        <v>408311.13000000006</v>
      </c>
    </row>
    <row r="62" spans="1:7" s="10" customFormat="1" ht="22.5" customHeight="1" x14ac:dyDescent="0.45">
      <c r="A62" s="63" t="s">
        <v>26</v>
      </c>
      <c r="B62" s="63"/>
      <c r="C62" s="63"/>
      <c r="D62" s="63"/>
      <c r="E62" s="63"/>
      <c r="F62" s="22">
        <f>F46</f>
        <v>4698.8</v>
      </c>
      <c r="G62" s="21">
        <f>G46</f>
        <v>4697498.58</v>
      </c>
    </row>
    <row r="63" spans="1:7" s="10" customFormat="1" ht="35.450000000000003" customHeight="1" x14ac:dyDescent="0.45">
      <c r="A63" s="53" t="s">
        <v>12</v>
      </c>
      <c r="B63" s="53"/>
      <c r="C63" s="53"/>
      <c r="D63" s="53"/>
      <c r="E63" s="53"/>
      <c r="F63" s="23">
        <f>SUM(F47)</f>
        <v>0.1</v>
      </c>
      <c r="G63" s="21">
        <f>SUM(G47)</f>
        <v>0</v>
      </c>
    </row>
    <row r="64" spans="1:7" s="10" customFormat="1" ht="39.75" customHeight="1" x14ac:dyDescent="0.45">
      <c r="A64" s="53" t="s">
        <v>67</v>
      </c>
      <c r="B64" s="62"/>
      <c r="C64" s="62"/>
      <c r="D64" s="62"/>
      <c r="E64" s="62"/>
      <c r="F64" s="22">
        <f>F59</f>
        <v>5107.2</v>
      </c>
      <c r="G64" s="21">
        <f>G59</f>
        <v>5105809.71</v>
      </c>
    </row>
    <row r="65" spans="1:7" s="10" customFormat="1" ht="20.25" customHeight="1" x14ac:dyDescent="0.45">
      <c r="A65" s="57" t="s">
        <v>23</v>
      </c>
      <c r="B65" s="57"/>
      <c r="C65" s="57"/>
      <c r="D65" s="57"/>
      <c r="E65" s="57"/>
      <c r="F65" s="24">
        <f>SUM(F56)</f>
        <v>408.4</v>
      </c>
      <c r="G65" s="25">
        <f>SUM(G56)</f>
        <v>408311.13000000006</v>
      </c>
    </row>
    <row r="66" spans="1:7" ht="19.5" customHeight="1" x14ac:dyDescent="0.5">
      <c r="A66" s="57" t="s">
        <v>24</v>
      </c>
      <c r="B66" s="57"/>
      <c r="C66" s="57"/>
      <c r="D66" s="57"/>
      <c r="E66" s="57"/>
      <c r="F66" s="24">
        <f>F46</f>
        <v>4698.8</v>
      </c>
      <c r="G66" s="25">
        <f>G46</f>
        <v>4697498.58</v>
      </c>
    </row>
    <row r="67" spans="1:7" ht="39.700000000000003" customHeight="1" x14ac:dyDescent="0.5">
      <c r="A67" s="53" t="s">
        <v>12</v>
      </c>
      <c r="B67" s="53"/>
      <c r="C67" s="53"/>
      <c r="D67" s="53"/>
      <c r="E67" s="53"/>
      <c r="F67" s="22">
        <f>F63</f>
        <v>0.1</v>
      </c>
      <c r="G67" s="21">
        <f>G63</f>
        <v>0</v>
      </c>
    </row>
    <row r="68" spans="1:7" x14ac:dyDescent="0.5">
      <c r="A68" s="11"/>
      <c r="B68" s="12"/>
      <c r="C68" s="12"/>
      <c r="D68" s="12"/>
      <c r="E68" s="12"/>
      <c r="F68" s="13"/>
      <c r="G68" s="14"/>
    </row>
  </sheetData>
  <mergeCells count="37">
    <mergeCell ref="B22:E22"/>
    <mergeCell ref="B29:E29"/>
    <mergeCell ref="B32:E32"/>
    <mergeCell ref="A67:E67"/>
    <mergeCell ref="A66:E66"/>
    <mergeCell ref="A65:E65"/>
    <mergeCell ref="A58:E58"/>
    <mergeCell ref="A59:E59"/>
    <mergeCell ref="A63:E63"/>
    <mergeCell ref="A64:E64"/>
    <mergeCell ref="A61:E61"/>
    <mergeCell ref="A62:E62"/>
    <mergeCell ref="A60:E60"/>
    <mergeCell ref="A57:E57"/>
    <mergeCell ref="C50:E50"/>
    <mergeCell ref="A56:E56"/>
    <mergeCell ref="A5:G5"/>
    <mergeCell ref="A6:G6"/>
    <mergeCell ref="A7:G7"/>
    <mergeCell ref="A8:G8"/>
    <mergeCell ref="A49:G49"/>
    <mergeCell ref="A48:E48"/>
    <mergeCell ref="A12:E12"/>
    <mergeCell ref="A13:G13"/>
    <mergeCell ref="A46:E46"/>
    <mergeCell ref="A47:E47"/>
    <mergeCell ref="B43:E43"/>
    <mergeCell ref="B15:E15"/>
    <mergeCell ref="B45:E45"/>
    <mergeCell ref="B36:E36"/>
    <mergeCell ref="B40:E40"/>
    <mergeCell ref="B20:E20"/>
    <mergeCell ref="C55:E55"/>
    <mergeCell ref="C51:E51"/>
    <mergeCell ref="C52:E52"/>
    <mergeCell ref="C53:E53"/>
    <mergeCell ref="C54:E54"/>
  </mergeCells>
  <phoneticPr fontId="8" type="noConversion"/>
  <pageMargins left="0.7" right="0.7" top="0.75" bottom="0.75" header="0.3" footer="0.3"/>
  <pageSetup paperSize="9" scale="69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Indrė Mozūraitienė</cp:lastModifiedBy>
  <cp:lastPrinted>2024-02-08T09:45:02Z</cp:lastPrinted>
  <dcterms:created xsi:type="dcterms:W3CDTF">2018-02-20T08:09:48Z</dcterms:created>
  <dcterms:modified xsi:type="dcterms:W3CDTF">2025-02-25T10:01:16Z</dcterms:modified>
</cp:coreProperties>
</file>