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mingaile\Desktop\2020-02-27 TS`ai\"/>
    </mc:Choice>
  </mc:AlternateContent>
  <xr:revisionPtr revIDLastSave="0" documentId="8_{0C7D93F7-2AAA-4F7C-8D15-2069AD282E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E79" i="1"/>
  <c r="E78" i="1"/>
  <c r="F76" i="1"/>
  <c r="E76" i="1"/>
  <c r="F61" i="1"/>
  <c r="F59" i="1"/>
  <c r="F57" i="1"/>
  <c r="F55" i="1" s="1"/>
  <c r="E57" i="1"/>
  <c r="E55" i="1" s="1"/>
  <c r="F56" i="1"/>
  <c r="E56" i="1"/>
  <c r="F91" i="1" l="1"/>
  <c r="E91" i="1"/>
  <c r="E61" i="1" l="1"/>
  <c r="E59" i="1" s="1"/>
  <c r="F78" i="1"/>
  <c r="E77" i="1" l="1"/>
  <c r="F77" i="1"/>
  <c r="F94" i="1" s="1"/>
  <c r="E94" i="1" l="1"/>
  <c r="E13" i="1"/>
  <c r="F81" i="1"/>
  <c r="F96" i="1" s="1"/>
  <c r="E81" i="1"/>
  <c r="E96" i="1" s="1"/>
  <c r="E82" i="1" l="1"/>
  <c r="E97" i="1" s="1"/>
  <c r="E86" i="1"/>
  <c r="F86" i="1"/>
  <c r="E80" i="1" l="1"/>
  <c r="E92" i="1" s="1"/>
  <c r="E95" i="1" s="1"/>
  <c r="F82" i="1"/>
  <c r="F97" i="1" s="1"/>
  <c r="F80" i="1" l="1"/>
  <c r="F92" i="1" s="1"/>
  <c r="F95" i="1" s="1"/>
  <c r="F13" i="1"/>
</calcChain>
</file>

<file path=xl/sharedStrings.xml><?xml version="1.0" encoding="utf-8"?>
<sst xmlns="http://schemas.openxmlformats.org/spreadsheetml/2006/main" count="152" uniqueCount="140">
  <si>
    <t>Eil. Nr.</t>
  </si>
  <si>
    <r>
      <t xml:space="preserve">Atliktų darbų apimtys </t>
    </r>
    <r>
      <rPr>
        <sz val="12"/>
        <rFont val="Times New Roman"/>
        <family val="1"/>
        <charset val="186"/>
      </rPr>
      <t>(fiziniai mato vnt)</t>
    </r>
  </si>
  <si>
    <t>VISO KELIŲ PRIEŽIŪROS IR PLĖTROS PROGRAMOS LĖŠŲ:</t>
  </si>
  <si>
    <t>IŠ JŲ:</t>
  </si>
  <si>
    <t>Einamiesiems tikslams</t>
  </si>
  <si>
    <t>EINAMIESIEMS TIKSLAMS</t>
  </si>
  <si>
    <t>Panaudota lėšų eurais, ct</t>
  </si>
  <si>
    <t>Skirta lėšų tūkst. Eur</t>
  </si>
  <si>
    <t>Iš jų eismo saugumo priemonės</t>
  </si>
  <si>
    <t>300 m</t>
  </si>
  <si>
    <t>KAUNO RAJONO  SAVIVALDYBĖS</t>
  </si>
  <si>
    <t>350 m</t>
  </si>
  <si>
    <t>APIE KELIŲ PRIEŽIŪROS IR PLĖTROS PROGRAMOS FINANSAVIMO LĖŠŲ PANAUDOJIMĄ IR ATLIKTUS DARBUS</t>
  </si>
  <si>
    <t>Objekto pavadinimas, statinio unikalus Nr. NT registre</t>
  </si>
  <si>
    <t>Objekto turtui įsigyti vertė, tūkst. Eur</t>
  </si>
  <si>
    <t>Iš viso turtui įsigyti</t>
  </si>
  <si>
    <t>Iš jų turtui (naujai statybai, rekonstravimui, kurio vertė daugiau nei 360 tūkst. Eur, įsigyti</t>
  </si>
  <si>
    <t>Turtui įsigyti</t>
  </si>
  <si>
    <t>Viso einamiesiems tikslams</t>
  </si>
  <si>
    <t>Iš jų: paprastasis remontas</t>
  </si>
  <si>
    <t>eismo saugumo priemonės</t>
  </si>
  <si>
    <t>IŠ VISO PAGAL SUTARTĮ</t>
  </si>
  <si>
    <t>TURTUI ĮSIGYTI</t>
  </si>
  <si>
    <t>Vietinės reikšmės kelių ir gatvių su asfaltbetonio danga paprastasis remontas, iš jų:</t>
  </si>
  <si>
    <t>Horizontalusis ženklinimas (pėsčiųjų perėjos, kelio linijos)</t>
  </si>
  <si>
    <t>Vietinės reikšmės kelių ir gatvių su asfaltbetonio danga priežiūra, iš jų:</t>
  </si>
  <si>
    <t>Apsauginiai kelio atitvarai</t>
  </si>
  <si>
    <t>Viso paprastajam remontui</t>
  </si>
  <si>
    <t>Viso priežiūrai</t>
  </si>
  <si>
    <t>2019 METŲ ATASKAITA</t>
  </si>
  <si>
    <t>Finansavimo sutartis Nr. S-357 / S-832</t>
  </si>
  <si>
    <t>Finansavimo sutartis Nr. S-485 / S-833</t>
  </si>
  <si>
    <t>Finansavimo sutartis Nr. S-732 / S-834</t>
  </si>
  <si>
    <t>1425 m</t>
  </si>
  <si>
    <t>Zapyškio sen. Jadagonių k. Ilgosios gatvės (Nr. z-40g) ruožas, esantis sodininkų bendrijos "Baldininkas" teritorijoje (skaldos pagrindas h-15 cm, a/b danga h-6 cm)</t>
  </si>
  <si>
    <t>Alšėnų sen. Jonučių k. Vyčio Kryžiaus gatvė (Nr. al-20 g) (skaldos pagrindas h-15 cm, a/b danga h-6 cm)</t>
  </si>
  <si>
    <t>Alšėnų sen. Kampiškių k. Lakštingalų gatvė (Nr. al-17 g) (skaldos pagrindas h-15 cm, a/b danga h-6 cm)</t>
  </si>
  <si>
    <t>1800 m</t>
  </si>
  <si>
    <t>1040 m</t>
  </si>
  <si>
    <t>Akademijos sen. Akademijos mstl. Varžupio gatvė (unik. Nr. 4400-0872-0516) (Nr. ak-11g) (AŠAS h-19 cm, skaldos pagrindas h-15 cm, a/b danga h-6 cm)</t>
  </si>
  <si>
    <t>Alšėnų sen. Jonučių k. Vyčio Kryžiaus gatvė
(unik. Nr. 4400-0759-5768) (Nr. al-20g) (skaldos pagrindas h-15 cm, a/b danga h-6 cm)</t>
  </si>
  <si>
    <t>Alšėnų sen. Kampiškių k. Kampiškių gatvė
(Nr. al-75g) (skaldos pagrindas h-15 cm, a/b danga h-6 cm)</t>
  </si>
  <si>
    <t>Babtų sen. Piepalių k. Eglyno gatvė
(Nr. b-28g) (skaldos pagrindas h-15 cm, a/b danga h-6 cm)</t>
  </si>
  <si>
    <t>Batniavos sen. Kvesų k. Bokšto gatvė
(unik. Nr. 4400-4479-9750) (Nr. bt-64g) (skaldos pagrindas h-15 cm, a/b danga h-6 cm)</t>
  </si>
  <si>
    <t>Batniavos sen. Gineitų k. Šlaito gatvė
(unik. Nr. 4400-2109-5823) (Nr. bt-24g) (skaldos pagrindas h-15 cm, a/b danga h-6 cm)</t>
  </si>
  <si>
    <t>Garliavos sen. Garliavos m. Kanų gatvė
(Nr. gm-82g) (skaldos pagrindas h-15 cm, a/b danga h-6 cm)</t>
  </si>
  <si>
    <t>Garliavos sen. Garliavos m. Ateities gatvė
(unik. Nr. 4400-0988-4471) (Nr. gm-5g) (skaldos pagrindas h-15 cm, a/b danga h-6 cm)</t>
  </si>
  <si>
    <t>Kačerginės sen. Kačerginės mstl. Kranto gatvė
(unik. Nr. 4400-3125-1355) (Nr. kc-12g) (skaldos pagrindas h-15 cm, a/b danga h-6 cm)</t>
  </si>
  <si>
    <t>Raudondvario sen. Netonių k. Karnavės gatvė
(Nr. rd-87g) (skaldos pagrindas h-15 cm, a/b danga h-6 cm)</t>
  </si>
  <si>
    <t>Ringaudų sen. Noreikiškių k. Forto gatvė
(unik. Nr. 4400-2168-8124) (Nr. rg-108g) (skaldos pagrindas h-15 cm, a/b danga h-6 cm)</t>
  </si>
  <si>
    <t>Ringaudų sen. Gaižėnų k. Gaižėnų gatvė
 (unik. Nr. 4400-2168-8135) (Nr. rg-43g) (skaldos pagrindas h-15 cm, a/b danga h-6 cm)</t>
  </si>
  <si>
    <t>Rokų sen. Patamaulšėlio k. Nakvišų gatvė
(Nr. rk-7-1g) (skaldos pagrindas h-15 cm, a/b danga h-6 cm)</t>
  </si>
  <si>
    <t>Samylų sen. Vaišvydavos k. Medelyno gatvė
(unik. Nr. 4400-2066-6697) (Nr. s-17g) (skaldos pagrindas h-15 cm, a/b danga h-6 cm)</t>
  </si>
  <si>
    <t>Samylų sen. Šlienavos k. Ramybės gatvė
(unik. Nr. 4400-2067-0566) (Nr. s-40g) (skaldos pagrindas h-15 cm, a/b danga h-6 cm)</t>
  </si>
  <si>
    <t>Vilkijos apylinkių sen. Vilkijos k. Pagirių gatvė
(Nr. vl-88g) (skaldos pagrindas h-15 cm, a/b danga h-6 cm)</t>
  </si>
  <si>
    <t>Zapyškio sen. Jadagonių k. Ilgoji gatvė
(Nr. z-40g) (skaldos pagrindas h-15 cm, a/b danga h-6 cm)</t>
  </si>
  <si>
    <t>Zapyškio sen. Jadagonių k. J. Šileikos gatvė
(unik. Nr. 4400-4970-3939) (Nr. z-44g) (skaldos pagrindas h-15 cm, a/b danga h-6 cm)</t>
  </si>
  <si>
    <t xml:space="preserve"> iš jų eismo saugumo priemonės:</t>
  </si>
  <si>
    <t>5275 m2</t>
  </si>
  <si>
    <t>404 m</t>
  </si>
  <si>
    <t>407 m</t>
  </si>
  <si>
    <t>372 m</t>
  </si>
  <si>
    <t>543 m</t>
  </si>
  <si>
    <t>641 m</t>
  </si>
  <si>
    <t>481 m</t>
  </si>
  <si>
    <t>185 m</t>
  </si>
  <si>
    <t>295 m</t>
  </si>
  <si>
    <t>263 m</t>
  </si>
  <si>
    <t>834 m</t>
  </si>
  <si>
    <t>61 m</t>
  </si>
  <si>
    <t>163 m</t>
  </si>
  <si>
    <t>109 m</t>
  </si>
  <si>
    <t>225 m</t>
  </si>
  <si>
    <t>459 m</t>
  </si>
  <si>
    <t>227 m</t>
  </si>
  <si>
    <t>250 m</t>
  </si>
  <si>
    <t>354 m</t>
  </si>
  <si>
    <t>147 m</t>
  </si>
  <si>
    <t>314 m</t>
  </si>
  <si>
    <t>441 m</t>
  </si>
  <si>
    <t>1244 m</t>
  </si>
  <si>
    <t>535 m</t>
  </si>
  <si>
    <t>146 m</t>
  </si>
  <si>
    <t>1296 m</t>
  </si>
  <si>
    <t>131 m</t>
  </si>
  <si>
    <t>148 m</t>
  </si>
  <si>
    <t>218 m</t>
  </si>
  <si>
    <t>271 m</t>
  </si>
  <si>
    <t>275 m</t>
  </si>
  <si>
    <t>605 m</t>
  </si>
  <si>
    <t>273 m</t>
  </si>
  <si>
    <t>600 m</t>
  </si>
  <si>
    <t>423 m</t>
  </si>
  <si>
    <t>1365 m2</t>
  </si>
  <si>
    <t>851 m2</t>
  </si>
  <si>
    <t>1094 m2</t>
  </si>
  <si>
    <t>667 m2</t>
  </si>
  <si>
    <t>149 m2</t>
  </si>
  <si>
    <t>356 m2</t>
  </si>
  <si>
    <t>1821 m2</t>
  </si>
  <si>
    <t>1358 m2</t>
  </si>
  <si>
    <t>1269 m2</t>
  </si>
  <si>
    <t>3353 m2</t>
  </si>
  <si>
    <t>261 m2</t>
  </si>
  <si>
    <t>1273 m2</t>
  </si>
  <si>
    <t>Neveronių sen. Neveronių k. Krašto gatvė
(unik. Nr. 4400-1942-9559) (Nr. n-22g) (AŠAS h-46 cm, skaldos pagrindas h-15 cm, a/b pagrindo sluoksnis h-10 cm, a/b viršutinis sluoksnis h- 4 cm)</t>
  </si>
  <si>
    <t>Karmėlavos sen. Karmėlavos mstl. Kęstučio gatvė (unik. Nr. 4400-0824-1918) (Nr. kr-15g) (AŠAS h-38 cm, skaldos pagrindas h-15 cm, a/b pagrindo sluoksnis h-8 cm, a/b viršutinis sluoksnis h- 4 cm)</t>
  </si>
  <si>
    <t>Karmėlavos sen. Karmėlavos mstl. Piliakalnio gatvė (unik. Nr. 4400-1187-5588) (Nr. kr-20g) (AŠAS h-44 cm, skaldos pagrindas h-15 cm, a/b danga h-6 cm)</t>
  </si>
  <si>
    <t>Taurakiemio sen. Piliuonos k. T. Masiulio gatvė (unik. Nr. 4400-1946-3182) (Nr. t-59g) (skaldos pagrindas h-15 cm, a/b danga h-6 cm)</t>
  </si>
  <si>
    <t>Vandžiogalos sen. vietinės reikšmės kelias Valerava-Boniškiai (Nr. vn-2) (skaldos pagrindas h-15 cm, a/b danga h-6 cm)</t>
  </si>
  <si>
    <t>Karmėlavos sen. Karmėlavos II k. Kankorėžių gatvė (Nr. kr-86g) (skaldos pagrindas h-15 cm, a/b danga h-6 cm)</t>
  </si>
  <si>
    <t>Garliavos apylinkių sen. Pajiesio k. Pajiesio kelias (unik. Nr. 4400-1238-2388) (Nr. g-7g) (skaldos pagrindas h-15 cm, a/b danga h-6 cm)</t>
  </si>
  <si>
    <t>Garliavos apylinkių sen. Ireniškių k. Ramunių gatvė (unik. Nr. 4400-4500-8013) (Nr. g-129g) (skaldos pagrindas h-15 cm, a/b danga h-6 cm)</t>
  </si>
  <si>
    <t>Alšėnų sen. Kampiškių k. Lakštingalų gatvė
(unik. Nr. 4400-2132-4805) (Nr. al-17g) (skaldos pagrindas h-15 cm, a/b danga h-6 cm)</t>
  </si>
  <si>
    <t>Karmėlavos sen. Karmėlavos II k. Kaštonų gatvė (Nr. kr-87g) (a/b danga h-6 cm)</t>
  </si>
  <si>
    <t>Raudondvario sen. Raudondvario k. Dainavos gatvė (unik. Nr. 4400-0526-3387) (Nr. rd-10g) (skaldos pagrindas h-12-15 cm, a/b danga h-6 cm)</t>
  </si>
  <si>
    <t>Domeikavos sen. Eigirgalos k. Jovarų gatvė
(Nr. d-10g) (skaldos pagrindas h-15 cm, a/b danga h-8 cm)</t>
  </si>
  <si>
    <t>Karmėlavos sen. Narėpų k. Vidurio gatvė (Nr. kr-112g) (a/b danga h-6 cm)</t>
  </si>
  <si>
    <t>Karmėlavos sen. Narėpų k. Dviratininkų gatvė (Nr. kr-60g) (AŠAS h-30 cm, skaldos pagrindas h-15 cm, a/b danga h-6 cm)</t>
  </si>
  <si>
    <t>Karmėlavos sen. Narėpų k. Gimtinės gatvė (Nr. kr-59g) (AŠAS h-30 cm, skaldos pagrindas h-15 cm, a/b danga h-6 cm)</t>
  </si>
  <si>
    <t>Ežerėlio sen. Ežerėlio m. Miško gatvė  (asfaltbetonio danga) (unik. Nr. 4400-0988-7274) (Nr. e-2g) (a/b danga h-4 cm)</t>
  </si>
  <si>
    <t>Ežerėlio sen. Ežerėlio m. S. Nėries gatvė  (asfaltbetonio danga) (unik. Nr. 4400-0966-0111) (Nr. e-12g) (a/b danga h-4 cm)</t>
  </si>
  <si>
    <t>Babtų sen. Pagynės k. Žemdirbių gatvė  (asfaltbetonio danga) (unik. Nr. 4400-1638-5769) (Nr. b-133g) (a/b danga h-6 cm)</t>
  </si>
  <si>
    <t>Babtų sen. Kaniūkų k. Šilo gatvė  (asfaltbetonio danga) (Nr. bt-51g) (Nr. b-14g)
(a/b danga h-6 cm)</t>
  </si>
  <si>
    <t>Garliavos sen. Garliavos m. Taikos gatvė
(unik. Nr. 4400-0866-4706) (Nr. gm-64g) (AŠAS h-30 cm, skaldos pagrindas h-15 cm, a/b danga h-6 cm)</t>
  </si>
  <si>
    <t>Garliavos sen. Garliavos m. Žalgirio gatvė
(unik. Nr. 4400-1010-9574) (Nr. gm-78g) (skaldos pagrindas h-15 cm, a/b danga h-6 cm)</t>
  </si>
  <si>
    <t>Čekiškės sen. Čekiškės mstl. Mokyklos gatvė
(Nr. 4400-4505-7022) (Nr. c-59g) (AŠAS h-20 cm, skaldos pagrindas h-12 cm, plytelių danga h-7 cm)</t>
  </si>
  <si>
    <t>Samylų sen. Girionių k. Maumedžių alėja
(Nr. s-52g) (skaldos pagrindas h-20 cm, a/b danga h-8 cm)</t>
  </si>
  <si>
    <t>Samylų sen. Girionių k. Arboretumo gatvė
(Nr. s-47g) (a/b danga h-6 cm)</t>
  </si>
  <si>
    <t>Linksmakalnio sen. Linskmakalnio k. Saulės gatvė (asfaltbetonio danga) (unik. Nr. 4400-1234-2559) (Nr. lk-4g) (a/b danga h-5cm)</t>
  </si>
  <si>
    <t>Vilkijos sen. Vilkijos m. Liepų gatvė (asfaltbetonio danga) (unik. Nr. 4400-2236-7553) (Nr. vm-25g) (a/b danga h-6 cm)</t>
  </si>
  <si>
    <t>Kulautuvos sen. Kulautuvos mstl. L. Ivinskio gatvė (asfaltbetonio danga) (unik. Nr. 4400-1455-4340) (Nr. kl-7g) (a/b danga h-6 cm)</t>
  </si>
  <si>
    <t>Užliedžių sen. Vijūkų k. Liucijanavos gatvė
(unik. Nr. 4400-2198-1273) (Nr. u-3-2g) (AŠAS h-20 cm, skaldos pagrindas h-20 cm, a/b danga h-6 cm)</t>
  </si>
  <si>
    <t>Užliedžių sen. Užliedžių k. Griežlės gatvė
(unik. Nr. 4400-2198-1295) (Nr. u-3-1g) (AŠAS h-20 cm, skaldos pagrindas h-20 cm, a/b danga h-6 cm)</t>
  </si>
  <si>
    <t>Neveronių sen. Neveronių k. Daugėlių gatvė (asfaltbetonio danga) (unik. Nr. 4400-2262-1149) (Nr. n-16g) (a/b danga h-6 cm)</t>
  </si>
  <si>
    <t>Lapių sen. Masteikių k. Lapyno gatvė (asfaltbetonio danga) (Nr. l-50g)
(a/b danga h-6 cm)</t>
  </si>
  <si>
    <t>PATVIRTINTA</t>
  </si>
  <si>
    <t>Kauno rajono savivaldybės tarybos</t>
  </si>
  <si>
    <t>________________________</t>
  </si>
  <si>
    <t>2020 m. vasario 27 d. sprendimu Nr. TS-76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</si>
</sst>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0.0"/>
  </numFmts>
  <fonts count="19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indexed="10"/>
      <name val="Arial"/>
      <family val="2"/>
      <charset val="186"/>
    </font>
    <font>
      <i/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1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/>
    <xf numFmtId="165" fontId="2" fillId="0" borderId="7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center" vertical="center" shrinkToFit="1" readingOrder="1"/>
    </xf>
    <xf numFmtId="4" fontId="3" fillId="0" borderId="2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shrinkToFi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 shrinkToFit="1"/>
    </xf>
    <xf numFmtId="165" fontId="1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 wrapText="1"/>
    </xf>
    <xf numFmtId="0" fontId="0" fillId="0" borderId="0" xfId="0" applyFill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1D75EFE-7173-4F24-81A5-190F5B685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8"/>
  <sheetViews>
    <sheetView tabSelected="1" zoomScale="120" zoomScaleNormal="120" workbookViewId="0">
      <selection activeCell="D4" sqref="D4:F4"/>
    </sheetView>
  </sheetViews>
  <sheetFormatPr defaultRowHeight="15" x14ac:dyDescent="0.25"/>
  <cols>
    <col min="1" max="1" width="6.42578125" style="1" customWidth="1"/>
    <col min="2" max="2" width="41.85546875" style="1" customWidth="1"/>
    <col min="3" max="3" width="13.5703125" style="1" customWidth="1"/>
    <col min="4" max="4" width="10.140625" style="17" customWidth="1"/>
    <col min="5" max="5" width="12.42578125" style="2" customWidth="1"/>
    <col min="6" max="6" width="15.5703125" style="2" customWidth="1"/>
    <col min="7" max="16384" width="9.140625" style="1"/>
  </cols>
  <sheetData>
    <row r="1" spans="1:6" x14ac:dyDescent="0.25">
      <c r="E1" s="27"/>
      <c r="F1" s="27"/>
    </row>
    <row r="2" spans="1:6" ht="15.75" x14ac:dyDescent="0.25">
      <c r="D2" s="84" t="s">
        <v>136</v>
      </c>
      <c r="E2" s="84"/>
      <c r="F2" s="84"/>
    </row>
    <row r="3" spans="1:6" ht="15.75" x14ac:dyDescent="0.25">
      <c r="D3" s="84" t="s">
        <v>137</v>
      </c>
      <c r="E3" s="84"/>
      <c r="F3" s="84"/>
    </row>
    <row r="4" spans="1:6" ht="15.75" x14ac:dyDescent="0.25">
      <c r="D4" s="84" t="s">
        <v>139</v>
      </c>
      <c r="E4" s="84"/>
      <c r="F4" s="84"/>
    </row>
    <row r="5" spans="1:6" ht="15.75" x14ac:dyDescent="0.25">
      <c r="D5" s="18"/>
    </row>
    <row r="6" spans="1:6" ht="15.75" x14ac:dyDescent="0.25">
      <c r="A6" s="109" t="s">
        <v>10</v>
      </c>
      <c r="B6" s="109"/>
      <c r="C6" s="109"/>
      <c r="D6" s="109"/>
      <c r="E6" s="109"/>
      <c r="F6" s="109"/>
    </row>
    <row r="7" spans="1:6" ht="15.75" x14ac:dyDescent="0.25">
      <c r="A7" s="109" t="s">
        <v>29</v>
      </c>
      <c r="B7" s="109"/>
      <c r="C7" s="109"/>
      <c r="D7" s="109"/>
      <c r="E7" s="109"/>
      <c r="F7" s="109"/>
    </row>
    <row r="8" spans="1:6" ht="33.75" customHeight="1" x14ac:dyDescent="0.25">
      <c r="A8" s="110" t="s">
        <v>12</v>
      </c>
      <c r="B8" s="110"/>
      <c r="C8" s="110"/>
      <c r="D8" s="110"/>
      <c r="E8" s="110"/>
      <c r="F8" s="110"/>
    </row>
    <row r="9" spans="1:6" ht="7.9" customHeight="1" x14ac:dyDescent="0.25">
      <c r="A9" s="12"/>
      <c r="B9" s="12"/>
      <c r="C9" s="12"/>
      <c r="D9" s="12"/>
      <c r="E9" s="12"/>
      <c r="F9" s="12"/>
    </row>
    <row r="10" spans="1:6" x14ac:dyDescent="0.25">
      <c r="A10" s="111" t="s">
        <v>0</v>
      </c>
      <c r="B10" s="115" t="s">
        <v>13</v>
      </c>
      <c r="C10" s="116" t="s">
        <v>14</v>
      </c>
      <c r="D10" s="115" t="s">
        <v>1</v>
      </c>
      <c r="E10" s="115" t="s">
        <v>7</v>
      </c>
      <c r="F10" s="113" t="s">
        <v>6</v>
      </c>
    </row>
    <row r="11" spans="1:6" ht="64.5" customHeight="1" x14ac:dyDescent="0.25">
      <c r="A11" s="112"/>
      <c r="B11" s="88"/>
      <c r="C11" s="117"/>
      <c r="D11" s="88"/>
      <c r="E11" s="88"/>
      <c r="F11" s="114"/>
    </row>
    <row r="12" spans="1:6" x14ac:dyDescent="0.25">
      <c r="A12" s="5">
        <v>1</v>
      </c>
      <c r="B12" s="6">
        <v>2</v>
      </c>
      <c r="C12" s="6"/>
      <c r="D12" s="6">
        <v>3</v>
      </c>
      <c r="E12" s="6">
        <v>4</v>
      </c>
      <c r="F12" s="13">
        <v>5</v>
      </c>
    </row>
    <row r="13" spans="1:6" ht="22.5" customHeight="1" x14ac:dyDescent="0.25">
      <c r="A13" s="15">
        <v>1</v>
      </c>
      <c r="B13" s="86" t="s">
        <v>30</v>
      </c>
      <c r="C13" s="86"/>
      <c r="D13" s="86"/>
      <c r="E13" s="19">
        <f>SUM(E55,E77)</f>
        <v>3302.5999999999995</v>
      </c>
      <c r="F13" s="20">
        <f>SUM(F55,F77)</f>
        <v>3301369.35</v>
      </c>
    </row>
    <row r="14" spans="1:6" ht="21.75" customHeight="1" x14ac:dyDescent="0.3">
      <c r="A14" s="16">
        <v>2</v>
      </c>
      <c r="B14" s="87" t="s">
        <v>17</v>
      </c>
      <c r="C14" s="87"/>
      <c r="D14" s="87"/>
      <c r="E14" s="7"/>
      <c r="F14" s="8"/>
    </row>
    <row r="15" spans="1:6" ht="60" x14ac:dyDescent="0.25">
      <c r="A15" s="16">
        <v>3</v>
      </c>
      <c r="B15" s="28" t="s">
        <v>39</v>
      </c>
      <c r="C15" s="29">
        <v>63.6</v>
      </c>
      <c r="D15" s="30" t="s">
        <v>60</v>
      </c>
      <c r="E15" s="31">
        <v>59.4</v>
      </c>
      <c r="F15" s="32">
        <v>59400</v>
      </c>
    </row>
    <row r="16" spans="1:6" ht="15.75" x14ac:dyDescent="0.25">
      <c r="A16" s="16">
        <v>4</v>
      </c>
      <c r="B16" s="108" t="s">
        <v>57</v>
      </c>
      <c r="C16" s="108"/>
      <c r="D16" s="108"/>
      <c r="E16" s="33">
        <v>59.4</v>
      </c>
      <c r="F16" s="34">
        <v>59400</v>
      </c>
    </row>
    <row r="17" spans="1:6" ht="45" x14ac:dyDescent="0.25">
      <c r="A17" s="16">
        <v>5</v>
      </c>
      <c r="B17" s="28" t="s">
        <v>40</v>
      </c>
      <c r="C17" s="29">
        <v>56.904740000000004</v>
      </c>
      <c r="D17" s="30" t="s">
        <v>61</v>
      </c>
      <c r="E17" s="31">
        <v>53.182000000000002</v>
      </c>
      <c r="F17" s="32">
        <v>53181.82</v>
      </c>
    </row>
    <row r="18" spans="1:6" ht="54.75" customHeight="1" x14ac:dyDescent="0.25">
      <c r="A18" s="16">
        <v>6</v>
      </c>
      <c r="B18" s="28" t="s">
        <v>113</v>
      </c>
      <c r="C18" s="29">
        <v>86.103970000000004</v>
      </c>
      <c r="D18" s="30" t="s">
        <v>62</v>
      </c>
      <c r="E18" s="73">
        <v>80.471000000000004</v>
      </c>
      <c r="F18" s="32">
        <v>80470.39</v>
      </c>
    </row>
    <row r="19" spans="1:6" ht="45" x14ac:dyDescent="0.25">
      <c r="A19" s="16">
        <v>7</v>
      </c>
      <c r="B19" s="28" t="s">
        <v>41</v>
      </c>
      <c r="C19" s="29">
        <v>93.920320000000004</v>
      </c>
      <c r="D19" s="35" t="s">
        <v>63</v>
      </c>
      <c r="E19" s="73">
        <v>87.775999999999996</v>
      </c>
      <c r="F19" s="32">
        <v>87775.42</v>
      </c>
    </row>
    <row r="20" spans="1:6" ht="45" x14ac:dyDescent="0.25">
      <c r="A20" s="16">
        <v>8</v>
      </c>
      <c r="B20" s="28" t="s">
        <v>42</v>
      </c>
      <c r="C20" s="29">
        <v>64.521000000000001</v>
      </c>
      <c r="D20" s="35" t="s">
        <v>64</v>
      </c>
      <c r="E20" s="73">
        <v>60.3</v>
      </c>
      <c r="F20" s="32">
        <v>60300</v>
      </c>
    </row>
    <row r="21" spans="1:6" ht="59.25" customHeight="1" x14ac:dyDescent="0.25">
      <c r="A21" s="16">
        <v>9</v>
      </c>
      <c r="B21" s="28" t="s">
        <v>43</v>
      </c>
      <c r="C21" s="29">
        <v>26.75</v>
      </c>
      <c r="D21" s="36" t="s">
        <v>65</v>
      </c>
      <c r="E21" s="74">
        <v>25</v>
      </c>
      <c r="F21" s="32">
        <v>25000</v>
      </c>
    </row>
    <row r="22" spans="1:6" ht="45" x14ac:dyDescent="0.25">
      <c r="A22" s="16">
        <v>10</v>
      </c>
      <c r="B22" s="28" t="s">
        <v>44</v>
      </c>
      <c r="C22" s="29">
        <v>37.664000000000009</v>
      </c>
      <c r="D22" s="36" t="s">
        <v>66</v>
      </c>
      <c r="E22" s="73">
        <v>35.200000000000003</v>
      </c>
      <c r="F22" s="32">
        <v>35200</v>
      </c>
    </row>
    <row r="23" spans="1:6" ht="63.75" customHeight="1" x14ac:dyDescent="0.25">
      <c r="A23" s="16">
        <v>11</v>
      </c>
      <c r="B23" s="37" t="s">
        <v>126</v>
      </c>
      <c r="C23" s="29">
        <v>35.631</v>
      </c>
      <c r="D23" s="36" t="s">
        <v>67</v>
      </c>
      <c r="E23" s="73">
        <v>33.299999999999997</v>
      </c>
      <c r="F23" s="32">
        <v>33300</v>
      </c>
    </row>
    <row r="24" spans="1:6" ht="45" x14ac:dyDescent="0.25">
      <c r="A24" s="16">
        <v>12</v>
      </c>
      <c r="B24" s="38" t="s">
        <v>116</v>
      </c>
      <c r="C24" s="29">
        <v>197.95000000000002</v>
      </c>
      <c r="D24" s="36" t="s">
        <v>68</v>
      </c>
      <c r="E24" s="75">
        <v>185</v>
      </c>
      <c r="F24" s="32">
        <v>185000</v>
      </c>
    </row>
    <row r="25" spans="1:6" ht="45" x14ac:dyDescent="0.25">
      <c r="A25" s="16">
        <v>13</v>
      </c>
      <c r="B25" s="28" t="s">
        <v>45</v>
      </c>
      <c r="C25" s="29">
        <v>8.1855000000000011</v>
      </c>
      <c r="D25" s="36" t="s">
        <v>69</v>
      </c>
      <c r="E25" s="75">
        <v>7.65</v>
      </c>
      <c r="F25" s="32">
        <v>7650</v>
      </c>
    </row>
    <row r="26" spans="1:6" ht="45" x14ac:dyDescent="0.25">
      <c r="A26" s="16">
        <v>14</v>
      </c>
      <c r="B26" s="38" t="s">
        <v>46</v>
      </c>
      <c r="C26" s="29">
        <v>31.03</v>
      </c>
      <c r="D26" s="36" t="s">
        <v>70</v>
      </c>
      <c r="E26" s="76">
        <v>29</v>
      </c>
      <c r="F26" s="32">
        <v>29000</v>
      </c>
    </row>
    <row r="27" spans="1:6" ht="63.75" customHeight="1" x14ac:dyDescent="0.25">
      <c r="A27" s="16">
        <v>15</v>
      </c>
      <c r="B27" s="38" t="s">
        <v>124</v>
      </c>
      <c r="C27" s="29">
        <v>31.03</v>
      </c>
      <c r="D27" s="36" t="s">
        <v>71</v>
      </c>
      <c r="E27" s="76">
        <v>29</v>
      </c>
      <c r="F27" s="32">
        <v>29000</v>
      </c>
    </row>
    <row r="28" spans="1:6" ht="46.5" customHeight="1" x14ac:dyDescent="0.25">
      <c r="A28" s="16">
        <v>16</v>
      </c>
      <c r="B28" s="38" t="s">
        <v>125</v>
      </c>
      <c r="C28" s="29">
        <v>51.253</v>
      </c>
      <c r="D28" s="39" t="s">
        <v>72</v>
      </c>
      <c r="E28" s="76">
        <v>47.9</v>
      </c>
      <c r="F28" s="32">
        <v>47900</v>
      </c>
    </row>
    <row r="29" spans="1:6" ht="45" x14ac:dyDescent="0.25">
      <c r="A29" s="16">
        <v>17</v>
      </c>
      <c r="B29" s="28" t="s">
        <v>112</v>
      </c>
      <c r="C29" s="29">
        <v>53.080559999999998</v>
      </c>
      <c r="D29" s="39" t="s">
        <v>11</v>
      </c>
      <c r="E29" s="76">
        <v>49.607999999999997</v>
      </c>
      <c r="F29" s="32">
        <v>49607.42</v>
      </c>
    </row>
    <row r="30" spans="1:6" ht="57.75" customHeight="1" x14ac:dyDescent="0.25">
      <c r="A30" s="16">
        <v>18</v>
      </c>
      <c r="B30" s="28" t="s">
        <v>111</v>
      </c>
      <c r="C30" s="29">
        <v>87.846999999999994</v>
      </c>
      <c r="D30" s="39" t="s">
        <v>73</v>
      </c>
      <c r="E30" s="75">
        <v>82.1</v>
      </c>
      <c r="F30" s="32">
        <v>82100</v>
      </c>
    </row>
    <row r="31" spans="1:6" ht="48.75" customHeight="1" x14ac:dyDescent="0.25">
      <c r="A31" s="16">
        <v>19</v>
      </c>
      <c r="B31" s="28" t="s">
        <v>47</v>
      </c>
      <c r="C31" s="29">
        <v>26.536000000000001</v>
      </c>
      <c r="D31" s="36" t="s">
        <v>74</v>
      </c>
      <c r="E31" s="75">
        <v>24.8</v>
      </c>
      <c r="F31" s="32">
        <v>24800</v>
      </c>
    </row>
    <row r="32" spans="1:6" ht="45" x14ac:dyDescent="0.25">
      <c r="A32" s="16">
        <v>20</v>
      </c>
      <c r="B32" s="37" t="s">
        <v>110</v>
      </c>
      <c r="C32" s="29">
        <v>27.241130000000002</v>
      </c>
      <c r="D32" s="36" t="s">
        <v>75</v>
      </c>
      <c r="E32" s="75">
        <v>25.459</v>
      </c>
      <c r="F32" s="32">
        <v>24289.360000000001</v>
      </c>
    </row>
    <row r="33" spans="1:6" ht="62.25" customHeight="1" x14ac:dyDescent="0.25">
      <c r="A33" s="16">
        <v>21</v>
      </c>
      <c r="B33" s="37" t="s">
        <v>118</v>
      </c>
      <c r="C33" s="29">
        <v>64.483550000000008</v>
      </c>
      <c r="D33" s="36" t="s">
        <v>76</v>
      </c>
      <c r="E33" s="77">
        <v>60.265000000000001</v>
      </c>
      <c r="F33" s="32">
        <v>60265</v>
      </c>
    </row>
    <row r="34" spans="1:6" ht="45" x14ac:dyDescent="0.25">
      <c r="A34" s="16">
        <v>22</v>
      </c>
      <c r="B34" s="37" t="s">
        <v>119</v>
      </c>
      <c r="C34" s="29">
        <v>21.32403</v>
      </c>
      <c r="D34" s="36" t="s">
        <v>77</v>
      </c>
      <c r="E34" s="77">
        <v>19.928999999999998</v>
      </c>
      <c r="F34" s="32">
        <v>19929</v>
      </c>
    </row>
    <row r="35" spans="1:6" ht="78.75" customHeight="1" x14ac:dyDescent="0.25">
      <c r="A35" s="16">
        <v>23</v>
      </c>
      <c r="B35" s="37" t="s">
        <v>106</v>
      </c>
      <c r="C35" s="29">
        <v>123.05000000000001</v>
      </c>
      <c r="D35" s="36" t="s">
        <v>78</v>
      </c>
      <c r="E35" s="77">
        <v>115</v>
      </c>
      <c r="F35" s="32">
        <v>115000</v>
      </c>
    </row>
    <row r="36" spans="1:6" ht="67.5" customHeight="1" x14ac:dyDescent="0.25">
      <c r="A36" s="16">
        <v>24</v>
      </c>
      <c r="B36" s="37" t="s">
        <v>107</v>
      </c>
      <c r="C36" s="29">
        <v>157.27930000000001</v>
      </c>
      <c r="D36" s="36" t="s">
        <v>79</v>
      </c>
      <c r="E36" s="73">
        <v>147.04300000000001</v>
      </c>
      <c r="F36" s="32">
        <v>146990</v>
      </c>
    </row>
    <row r="37" spans="1:6" ht="78" customHeight="1" x14ac:dyDescent="0.25">
      <c r="A37" s="16">
        <v>25</v>
      </c>
      <c r="B37" s="28" t="s">
        <v>105</v>
      </c>
      <c r="C37" s="29">
        <v>864.45299999999997</v>
      </c>
      <c r="D37" s="36" t="s">
        <v>80</v>
      </c>
      <c r="E37" s="73">
        <v>807.88499999999999</v>
      </c>
      <c r="F37" s="32">
        <v>807884.94</v>
      </c>
    </row>
    <row r="38" spans="1:6" ht="15.75" x14ac:dyDescent="0.25">
      <c r="A38" s="16">
        <v>26</v>
      </c>
      <c r="B38" s="108" t="s">
        <v>57</v>
      </c>
      <c r="C38" s="108"/>
      <c r="D38" s="108"/>
      <c r="E38" s="33">
        <v>38.5</v>
      </c>
      <c r="F38" s="34">
        <v>38500</v>
      </c>
    </row>
    <row r="39" spans="1:6" ht="45" x14ac:dyDescent="0.25">
      <c r="A39" s="16">
        <v>27</v>
      </c>
      <c r="B39" s="28" t="s">
        <v>48</v>
      </c>
      <c r="C39" s="29">
        <v>36.799999999999997</v>
      </c>
      <c r="D39" s="36" t="s">
        <v>75</v>
      </c>
      <c r="E39" s="73">
        <v>34.366999999999997</v>
      </c>
      <c r="F39" s="32">
        <v>34367</v>
      </c>
    </row>
    <row r="40" spans="1:6" ht="60" x14ac:dyDescent="0.25">
      <c r="A40" s="16">
        <v>28</v>
      </c>
      <c r="B40" s="40" t="s">
        <v>115</v>
      </c>
      <c r="C40" s="29">
        <v>96.3</v>
      </c>
      <c r="D40" s="41" t="s">
        <v>81</v>
      </c>
      <c r="E40" s="77">
        <v>90</v>
      </c>
      <c r="F40" s="32">
        <v>90000</v>
      </c>
    </row>
    <row r="41" spans="1:6" ht="45" x14ac:dyDescent="0.25">
      <c r="A41" s="16">
        <v>29</v>
      </c>
      <c r="B41" s="38" t="s">
        <v>49</v>
      </c>
      <c r="C41" s="29">
        <v>23.5</v>
      </c>
      <c r="D41" s="41" t="s">
        <v>82</v>
      </c>
      <c r="E41" s="73">
        <v>22</v>
      </c>
      <c r="F41" s="42">
        <v>22000</v>
      </c>
    </row>
    <row r="42" spans="1:6" ht="48" customHeight="1" x14ac:dyDescent="0.25">
      <c r="A42" s="16">
        <v>30</v>
      </c>
      <c r="B42" s="40" t="s">
        <v>50</v>
      </c>
      <c r="C42" s="29">
        <v>176.1</v>
      </c>
      <c r="D42" s="41" t="s">
        <v>83</v>
      </c>
      <c r="E42" s="77">
        <v>164.6</v>
      </c>
      <c r="F42" s="32">
        <v>164600</v>
      </c>
    </row>
    <row r="43" spans="1:6" ht="45" x14ac:dyDescent="0.25">
      <c r="A43" s="16">
        <v>31</v>
      </c>
      <c r="B43" s="40" t="s">
        <v>51</v>
      </c>
      <c r="C43" s="29">
        <v>17.3</v>
      </c>
      <c r="D43" s="41" t="s">
        <v>84</v>
      </c>
      <c r="E43" s="73">
        <v>16.2</v>
      </c>
      <c r="F43" s="32">
        <v>16200</v>
      </c>
    </row>
    <row r="44" spans="1:6" ht="45" x14ac:dyDescent="0.25">
      <c r="A44" s="16">
        <v>32</v>
      </c>
      <c r="B44" s="28" t="s">
        <v>127</v>
      </c>
      <c r="C44" s="29">
        <v>30</v>
      </c>
      <c r="D44" s="41" t="s">
        <v>85</v>
      </c>
      <c r="E44" s="77">
        <v>28.08</v>
      </c>
      <c r="F44" s="32">
        <v>28080</v>
      </c>
    </row>
    <row r="45" spans="1:6" ht="45" x14ac:dyDescent="0.25">
      <c r="A45" s="16">
        <v>33</v>
      </c>
      <c r="B45" s="28" t="s">
        <v>52</v>
      </c>
      <c r="C45" s="29">
        <v>26.8</v>
      </c>
      <c r="D45" s="41" t="s">
        <v>86</v>
      </c>
      <c r="E45" s="77">
        <v>25</v>
      </c>
      <c r="F45" s="32">
        <v>25000</v>
      </c>
    </row>
    <row r="46" spans="1:6" ht="45" x14ac:dyDescent="0.25">
      <c r="A46" s="16">
        <v>34</v>
      </c>
      <c r="B46" s="28" t="s">
        <v>53</v>
      </c>
      <c r="C46" s="29">
        <v>44</v>
      </c>
      <c r="D46" s="41" t="s">
        <v>87</v>
      </c>
      <c r="E46" s="75">
        <v>41.1</v>
      </c>
      <c r="F46" s="32">
        <v>41100</v>
      </c>
    </row>
    <row r="47" spans="1:6" ht="47.25" customHeight="1" x14ac:dyDescent="0.25">
      <c r="A47" s="16">
        <v>35</v>
      </c>
      <c r="B47" s="38" t="s">
        <v>108</v>
      </c>
      <c r="C47" s="29">
        <v>101.7</v>
      </c>
      <c r="D47" s="41" t="s">
        <v>88</v>
      </c>
      <c r="E47" s="77">
        <v>95</v>
      </c>
      <c r="F47" s="32">
        <v>95000</v>
      </c>
    </row>
    <row r="48" spans="1:6" ht="15.75" x14ac:dyDescent="0.25">
      <c r="A48" s="16">
        <v>36</v>
      </c>
      <c r="B48" s="108" t="s">
        <v>57</v>
      </c>
      <c r="C48" s="108"/>
      <c r="D48" s="108"/>
      <c r="E48" s="33">
        <v>25</v>
      </c>
      <c r="F48" s="34">
        <v>25000</v>
      </c>
    </row>
    <row r="49" spans="1:6" ht="60" x14ac:dyDescent="0.25">
      <c r="A49" s="16">
        <v>37</v>
      </c>
      <c r="B49" s="38" t="s">
        <v>132</v>
      </c>
      <c r="C49" s="29">
        <v>52.3</v>
      </c>
      <c r="D49" s="41" t="s">
        <v>9</v>
      </c>
      <c r="E49" s="77">
        <v>48.851999999999997</v>
      </c>
      <c r="F49" s="32">
        <v>48851.18</v>
      </c>
    </row>
    <row r="50" spans="1:6" ht="61.5" customHeight="1" x14ac:dyDescent="0.25">
      <c r="A50" s="16">
        <v>38</v>
      </c>
      <c r="B50" s="38" t="s">
        <v>133</v>
      </c>
      <c r="C50" s="29">
        <v>69.599999999999994</v>
      </c>
      <c r="D50" s="41" t="s">
        <v>87</v>
      </c>
      <c r="E50" s="77">
        <v>65</v>
      </c>
      <c r="F50" s="32">
        <v>65000</v>
      </c>
    </row>
    <row r="51" spans="1:6" ht="45" x14ac:dyDescent="0.25">
      <c r="A51" s="16">
        <v>39</v>
      </c>
      <c r="B51" s="43" t="s">
        <v>109</v>
      </c>
      <c r="C51" s="29">
        <v>85.6</v>
      </c>
      <c r="D51" s="41" t="s">
        <v>89</v>
      </c>
      <c r="E51" s="31">
        <v>80</v>
      </c>
      <c r="F51" s="32">
        <v>80000</v>
      </c>
    </row>
    <row r="52" spans="1:6" ht="45" x14ac:dyDescent="0.25">
      <c r="A52" s="16">
        <v>40</v>
      </c>
      <c r="B52" s="43" t="s">
        <v>54</v>
      </c>
      <c r="C52" s="29">
        <v>29.1</v>
      </c>
      <c r="D52" s="41" t="s">
        <v>90</v>
      </c>
      <c r="E52" s="31">
        <v>27.2</v>
      </c>
      <c r="F52" s="32">
        <v>27200</v>
      </c>
    </row>
    <row r="53" spans="1:6" ht="45" x14ac:dyDescent="0.25">
      <c r="A53" s="16">
        <v>41</v>
      </c>
      <c r="B53" s="28" t="s">
        <v>55</v>
      </c>
      <c r="C53" s="29">
        <v>54</v>
      </c>
      <c r="D53" s="41" t="s">
        <v>92</v>
      </c>
      <c r="E53" s="31">
        <v>50.491</v>
      </c>
      <c r="F53" s="32">
        <v>50490.48</v>
      </c>
    </row>
    <row r="54" spans="1:6" ht="45" x14ac:dyDescent="0.25">
      <c r="A54" s="16">
        <v>42</v>
      </c>
      <c r="B54" s="28" t="s">
        <v>56</v>
      </c>
      <c r="C54" s="29">
        <v>71.3</v>
      </c>
      <c r="D54" s="41" t="s">
        <v>91</v>
      </c>
      <c r="E54" s="31">
        <v>66.674999999999997</v>
      </c>
      <c r="F54" s="32">
        <v>66674.210000000006</v>
      </c>
    </row>
    <row r="55" spans="1:6" ht="18.75" customHeight="1" x14ac:dyDescent="0.25">
      <c r="A55" s="16">
        <v>43</v>
      </c>
      <c r="B55" s="90" t="s">
        <v>15</v>
      </c>
      <c r="C55" s="90"/>
      <c r="D55" s="90"/>
      <c r="E55" s="4">
        <f>SUM(E15:E54)-E57</f>
        <v>2919.8329999999992</v>
      </c>
      <c r="F55" s="3">
        <f>SUM(F15:F54)-F57</f>
        <v>2918606.22</v>
      </c>
    </row>
    <row r="56" spans="1:6" ht="33.75" customHeight="1" x14ac:dyDescent="0.25">
      <c r="A56" s="16">
        <v>44</v>
      </c>
      <c r="B56" s="89" t="s">
        <v>16</v>
      </c>
      <c r="C56" s="89"/>
      <c r="D56" s="89"/>
      <c r="E56" s="44">
        <f>SUM(E37)</f>
        <v>807.88499999999999</v>
      </c>
      <c r="F56" s="45">
        <f>SUM(F37)</f>
        <v>807884.94</v>
      </c>
    </row>
    <row r="57" spans="1:6" ht="21.75" customHeight="1" x14ac:dyDescent="0.25">
      <c r="A57" s="16">
        <v>45</v>
      </c>
      <c r="B57" s="90" t="s">
        <v>8</v>
      </c>
      <c r="C57" s="90"/>
      <c r="D57" s="90"/>
      <c r="E57" s="4">
        <f>SUM(E16+E38+E48)</f>
        <v>122.9</v>
      </c>
      <c r="F57" s="3">
        <f>SUM(F16+F38+F48)</f>
        <v>122900</v>
      </c>
    </row>
    <row r="58" spans="1:6" ht="27" customHeight="1" x14ac:dyDescent="0.25">
      <c r="A58" s="16">
        <v>46</v>
      </c>
      <c r="B58" s="93" t="s">
        <v>4</v>
      </c>
      <c r="C58" s="93"/>
      <c r="D58" s="93"/>
      <c r="E58" s="9"/>
      <c r="F58" s="10"/>
    </row>
    <row r="59" spans="1:6" ht="36" customHeight="1" x14ac:dyDescent="0.25">
      <c r="A59" s="16">
        <v>47</v>
      </c>
      <c r="B59" s="88" t="s">
        <v>25</v>
      </c>
      <c r="C59" s="88"/>
      <c r="D59" s="88"/>
      <c r="E59" s="46">
        <f>SUM(E61)</f>
        <v>45.094999999999999</v>
      </c>
      <c r="F59" s="47">
        <f>SUM(F61)</f>
        <v>45094.77</v>
      </c>
    </row>
    <row r="60" spans="1:6" ht="35.25" customHeight="1" x14ac:dyDescent="0.25">
      <c r="A60" s="16">
        <v>48</v>
      </c>
      <c r="B60" s="78" t="s">
        <v>24</v>
      </c>
      <c r="C60" s="51"/>
      <c r="D60" s="48" t="s">
        <v>58</v>
      </c>
      <c r="E60" s="49">
        <v>45.094999999999999</v>
      </c>
      <c r="F60" s="32">
        <v>45094.77</v>
      </c>
    </row>
    <row r="61" spans="1:6" ht="20.25" customHeight="1" x14ac:dyDescent="0.25">
      <c r="A61" s="16">
        <v>49</v>
      </c>
      <c r="B61" s="50" t="s">
        <v>28</v>
      </c>
      <c r="C61" s="51"/>
      <c r="D61" s="52"/>
      <c r="E61" s="4">
        <f>SUM(E60:E60)</f>
        <v>45.094999999999999</v>
      </c>
      <c r="F61" s="3">
        <f>SUM(F60)</f>
        <v>45094.77</v>
      </c>
    </row>
    <row r="62" spans="1:6" ht="37.5" customHeight="1" x14ac:dyDescent="0.25">
      <c r="A62" s="16">
        <v>50</v>
      </c>
      <c r="B62" s="88" t="s">
        <v>23</v>
      </c>
      <c r="C62" s="88"/>
      <c r="D62" s="88"/>
      <c r="E62" s="4"/>
      <c r="F62" s="3"/>
    </row>
    <row r="63" spans="1:6" ht="49.5" customHeight="1" x14ac:dyDescent="0.25">
      <c r="A63" s="16">
        <v>51</v>
      </c>
      <c r="B63" s="28" t="s">
        <v>122</v>
      </c>
      <c r="C63" s="25"/>
      <c r="D63" s="26" t="s">
        <v>93</v>
      </c>
      <c r="E63" s="49">
        <v>34</v>
      </c>
      <c r="F63" s="32">
        <v>34000</v>
      </c>
    </row>
    <row r="64" spans="1:6" ht="54" customHeight="1" x14ac:dyDescent="0.25">
      <c r="A64" s="16">
        <v>52</v>
      </c>
      <c r="B64" s="28" t="s">
        <v>123</v>
      </c>
      <c r="C64" s="25"/>
      <c r="D64" s="26" t="s">
        <v>94</v>
      </c>
      <c r="E64" s="49">
        <v>23</v>
      </c>
      <c r="F64" s="32">
        <v>23000</v>
      </c>
    </row>
    <row r="65" spans="1:6" ht="49.5" customHeight="1" x14ac:dyDescent="0.25">
      <c r="A65" s="16">
        <v>53</v>
      </c>
      <c r="B65" s="28" t="s">
        <v>120</v>
      </c>
      <c r="C65" s="25"/>
      <c r="D65" s="26" t="s">
        <v>95</v>
      </c>
      <c r="E65" s="49">
        <v>20</v>
      </c>
      <c r="F65" s="32">
        <v>20000</v>
      </c>
    </row>
    <row r="66" spans="1:6" ht="48" customHeight="1" x14ac:dyDescent="0.25">
      <c r="A66" s="16">
        <v>54</v>
      </c>
      <c r="B66" s="28" t="s">
        <v>121</v>
      </c>
      <c r="C66" s="25"/>
      <c r="D66" s="26" t="s">
        <v>96</v>
      </c>
      <c r="E66" s="49">
        <v>16.2</v>
      </c>
      <c r="F66" s="32">
        <v>16200</v>
      </c>
    </row>
    <row r="67" spans="1:6" ht="38.25" customHeight="1" x14ac:dyDescent="0.25">
      <c r="A67" s="16">
        <v>55</v>
      </c>
      <c r="B67" s="37" t="s">
        <v>114</v>
      </c>
      <c r="C67" s="25"/>
      <c r="D67" s="26" t="s">
        <v>97</v>
      </c>
      <c r="E67" s="49">
        <v>1.718</v>
      </c>
      <c r="F67" s="32">
        <v>1715.5</v>
      </c>
    </row>
    <row r="68" spans="1:6" ht="40.5" customHeight="1" x14ac:dyDescent="0.25">
      <c r="A68" s="16">
        <v>56</v>
      </c>
      <c r="B68" s="37" t="s">
        <v>117</v>
      </c>
      <c r="C68" s="25"/>
      <c r="D68" s="26" t="s">
        <v>98</v>
      </c>
      <c r="E68" s="49">
        <v>8.532</v>
      </c>
      <c r="F68" s="32">
        <v>8532</v>
      </c>
    </row>
    <row r="69" spans="1:6" ht="51" customHeight="1" x14ac:dyDescent="0.25">
      <c r="A69" s="16">
        <v>57</v>
      </c>
      <c r="B69" s="37" t="s">
        <v>131</v>
      </c>
      <c r="C69" s="25"/>
      <c r="D69" s="26" t="s">
        <v>99</v>
      </c>
      <c r="E69" s="49">
        <v>46.756</v>
      </c>
      <c r="F69" s="32">
        <v>46755.13</v>
      </c>
    </row>
    <row r="70" spans="1:6" ht="50.25" customHeight="1" x14ac:dyDescent="0.25">
      <c r="A70" s="16">
        <v>58</v>
      </c>
      <c r="B70" s="37" t="s">
        <v>135</v>
      </c>
      <c r="C70" s="25"/>
      <c r="D70" s="26" t="s">
        <v>100</v>
      </c>
      <c r="E70" s="49">
        <v>38.9</v>
      </c>
      <c r="F70" s="32">
        <v>38900</v>
      </c>
    </row>
    <row r="71" spans="1:6" ht="48.75" customHeight="1" x14ac:dyDescent="0.25">
      <c r="A71" s="16">
        <v>59</v>
      </c>
      <c r="B71" s="53" t="s">
        <v>129</v>
      </c>
      <c r="C71" s="25"/>
      <c r="D71" s="26" t="s">
        <v>101</v>
      </c>
      <c r="E71" s="49">
        <v>20</v>
      </c>
      <c r="F71" s="32">
        <v>20000</v>
      </c>
    </row>
    <row r="72" spans="1:6" ht="48.75" customHeight="1" x14ac:dyDescent="0.25">
      <c r="A72" s="16">
        <v>60</v>
      </c>
      <c r="B72" s="28" t="s">
        <v>134</v>
      </c>
      <c r="C72" s="25"/>
      <c r="D72" s="26" t="s">
        <v>102</v>
      </c>
      <c r="E72" s="49">
        <v>71.8</v>
      </c>
      <c r="F72" s="32">
        <v>71799.98</v>
      </c>
    </row>
    <row r="73" spans="1:6" ht="37.5" customHeight="1" x14ac:dyDescent="0.25">
      <c r="A73" s="16">
        <v>61</v>
      </c>
      <c r="B73" s="28" t="s">
        <v>128</v>
      </c>
      <c r="C73" s="25"/>
      <c r="D73" s="26" t="s">
        <v>103</v>
      </c>
      <c r="E73" s="49">
        <v>10</v>
      </c>
      <c r="F73" s="32">
        <v>10000</v>
      </c>
    </row>
    <row r="74" spans="1:6" ht="48" customHeight="1" x14ac:dyDescent="0.25">
      <c r="A74" s="16">
        <v>62</v>
      </c>
      <c r="B74" s="43" t="s">
        <v>130</v>
      </c>
      <c r="C74" s="25"/>
      <c r="D74" s="26" t="s">
        <v>104</v>
      </c>
      <c r="E74" s="49">
        <v>37.6</v>
      </c>
      <c r="F74" s="32">
        <v>37600</v>
      </c>
    </row>
    <row r="75" spans="1:6" ht="23.25" customHeight="1" x14ac:dyDescent="0.25">
      <c r="A75" s="16">
        <v>63</v>
      </c>
      <c r="B75" s="43" t="s">
        <v>26</v>
      </c>
      <c r="C75" s="37"/>
      <c r="D75" s="36" t="s">
        <v>59</v>
      </c>
      <c r="E75" s="31">
        <v>9.1660000000000004</v>
      </c>
      <c r="F75" s="32">
        <v>9165.75</v>
      </c>
    </row>
    <row r="76" spans="1:6" ht="19.5" customHeight="1" x14ac:dyDescent="0.25">
      <c r="A76" s="16">
        <v>64</v>
      </c>
      <c r="B76" s="50" t="s">
        <v>27</v>
      </c>
      <c r="C76" s="50"/>
      <c r="D76" s="54"/>
      <c r="E76" s="55">
        <f>SUM(E63:E75)</f>
        <v>337.67200000000003</v>
      </c>
      <c r="F76" s="56">
        <f>SUM(F63:F75)</f>
        <v>337668.36</v>
      </c>
    </row>
    <row r="77" spans="1:6" ht="24" customHeight="1" x14ac:dyDescent="0.25">
      <c r="A77" s="16">
        <v>65</v>
      </c>
      <c r="B77" s="91" t="s">
        <v>18</v>
      </c>
      <c r="C77" s="91"/>
      <c r="D77" s="91"/>
      <c r="E77" s="4">
        <f>SUM(E76,E61)</f>
        <v>382.76700000000005</v>
      </c>
      <c r="F77" s="3">
        <f>SUM(F76,F61)</f>
        <v>382763.13</v>
      </c>
    </row>
    <row r="78" spans="1:6" ht="22.5" customHeight="1" x14ac:dyDescent="0.25">
      <c r="A78" s="16">
        <v>66</v>
      </c>
      <c r="B78" s="91" t="s">
        <v>19</v>
      </c>
      <c r="C78" s="91"/>
      <c r="D78" s="91"/>
      <c r="E78" s="4">
        <f>SUM(E76)</f>
        <v>337.67200000000003</v>
      </c>
      <c r="F78" s="3">
        <f>SUM(F76)</f>
        <v>337668.36</v>
      </c>
    </row>
    <row r="79" spans="1:6" ht="21" customHeight="1" x14ac:dyDescent="0.25">
      <c r="A79" s="16">
        <v>67</v>
      </c>
      <c r="B79" s="91" t="s">
        <v>20</v>
      </c>
      <c r="C79" s="91"/>
      <c r="D79" s="91"/>
      <c r="E79" s="4">
        <f>SUM(E75+E60)</f>
        <v>54.260999999999996</v>
      </c>
      <c r="F79" s="3">
        <f>SUM(F75+F60)</f>
        <v>54260.52</v>
      </c>
    </row>
    <row r="80" spans="1:6" ht="21" customHeight="1" x14ac:dyDescent="0.25">
      <c r="A80" s="16">
        <v>68</v>
      </c>
      <c r="B80" s="91" t="s">
        <v>21</v>
      </c>
      <c r="C80" s="91"/>
      <c r="D80" s="91"/>
      <c r="E80" s="4">
        <f>SUM(E77,E55)</f>
        <v>3302.5999999999995</v>
      </c>
      <c r="F80" s="3">
        <f>SUM(F77,F55)</f>
        <v>3301369.35</v>
      </c>
    </row>
    <row r="81" spans="1:6" ht="35.25" customHeight="1" x14ac:dyDescent="0.25">
      <c r="A81" s="16">
        <v>69</v>
      </c>
      <c r="B81" s="92" t="s">
        <v>16</v>
      </c>
      <c r="C81" s="92"/>
      <c r="D81" s="92"/>
      <c r="E81" s="57">
        <f>SUM(E56)</f>
        <v>807.88499999999999</v>
      </c>
      <c r="F81" s="58">
        <f>SUM(F56)</f>
        <v>807884.94</v>
      </c>
    </row>
    <row r="82" spans="1:6" ht="20.25" customHeight="1" x14ac:dyDescent="0.25">
      <c r="A82" s="79">
        <v>70</v>
      </c>
      <c r="B82" s="103" t="s">
        <v>8</v>
      </c>
      <c r="C82" s="103"/>
      <c r="D82" s="103"/>
      <c r="E82" s="80">
        <f>SUM(E79,E57)</f>
        <v>177.161</v>
      </c>
      <c r="F82" s="81">
        <f>SUM(F79,F57)</f>
        <v>177160.52</v>
      </c>
    </row>
    <row r="83" spans="1:6" ht="26.25" customHeight="1" x14ac:dyDescent="0.25">
      <c r="A83" s="15">
        <v>71</v>
      </c>
      <c r="B83" s="86" t="s">
        <v>31</v>
      </c>
      <c r="C83" s="86"/>
      <c r="D83" s="86"/>
      <c r="E83" s="19">
        <v>119</v>
      </c>
      <c r="F83" s="20">
        <v>119000</v>
      </c>
    </row>
    <row r="84" spans="1:6" ht="18.75" customHeight="1" x14ac:dyDescent="0.25">
      <c r="A84" s="16">
        <v>72</v>
      </c>
      <c r="B84" s="59" t="s">
        <v>17</v>
      </c>
      <c r="C84" s="59"/>
      <c r="D84" s="60"/>
      <c r="E84" s="61"/>
      <c r="F84" s="62"/>
    </row>
    <row r="85" spans="1:6" ht="89.25" customHeight="1" x14ac:dyDescent="0.25">
      <c r="A85" s="16">
        <v>73</v>
      </c>
      <c r="B85" s="63" t="s">
        <v>34</v>
      </c>
      <c r="C85" s="26">
        <v>190.6</v>
      </c>
      <c r="D85" s="26" t="s">
        <v>33</v>
      </c>
      <c r="E85" s="49">
        <v>119</v>
      </c>
      <c r="F85" s="32">
        <v>118999.90000000001</v>
      </c>
    </row>
    <row r="86" spans="1:6" ht="23.25" customHeight="1" x14ac:dyDescent="0.25">
      <c r="A86" s="79">
        <v>74</v>
      </c>
      <c r="B86" s="105" t="s">
        <v>21</v>
      </c>
      <c r="C86" s="106"/>
      <c r="D86" s="107"/>
      <c r="E86" s="82">
        <f>SUM(E85)</f>
        <v>119</v>
      </c>
      <c r="F86" s="83">
        <f>SUM(F85:F85)</f>
        <v>118999.90000000001</v>
      </c>
    </row>
    <row r="87" spans="1:6" ht="22.5" customHeight="1" x14ac:dyDescent="0.25">
      <c r="A87" s="70">
        <v>75</v>
      </c>
      <c r="B87" s="104" t="s">
        <v>32</v>
      </c>
      <c r="C87" s="104"/>
      <c r="D87" s="104"/>
      <c r="E87" s="71">
        <v>262.5</v>
      </c>
      <c r="F87" s="72">
        <v>262500</v>
      </c>
    </row>
    <row r="88" spans="1:6" ht="16.5" customHeight="1" x14ac:dyDescent="0.25">
      <c r="A88" s="16">
        <v>76</v>
      </c>
      <c r="B88" s="59" t="s">
        <v>4</v>
      </c>
      <c r="C88" s="59"/>
      <c r="D88" s="60"/>
      <c r="E88" s="61"/>
      <c r="F88" s="62"/>
    </row>
    <row r="89" spans="1:6" ht="63.75" customHeight="1" x14ac:dyDescent="0.25">
      <c r="A89" s="16">
        <v>77</v>
      </c>
      <c r="B89" s="63" t="s">
        <v>35</v>
      </c>
      <c r="C89" s="26">
        <v>298.39999999999998</v>
      </c>
      <c r="D89" s="26" t="s">
        <v>37</v>
      </c>
      <c r="E89" s="49">
        <v>152.5</v>
      </c>
      <c r="F89" s="32">
        <v>152500</v>
      </c>
    </row>
    <row r="90" spans="1:6" ht="55.5" customHeight="1" x14ac:dyDescent="0.25">
      <c r="A90" s="16">
        <v>78</v>
      </c>
      <c r="B90" s="63" t="s">
        <v>36</v>
      </c>
      <c r="C90" s="64">
        <v>243.1</v>
      </c>
      <c r="D90" s="65" t="s">
        <v>38</v>
      </c>
      <c r="E90" s="49">
        <v>110</v>
      </c>
      <c r="F90" s="32">
        <v>110000</v>
      </c>
    </row>
    <row r="91" spans="1:6" ht="21.75" customHeight="1" x14ac:dyDescent="0.25">
      <c r="A91" s="16">
        <v>79</v>
      </c>
      <c r="B91" s="94" t="s">
        <v>21</v>
      </c>
      <c r="C91" s="95"/>
      <c r="D91" s="96"/>
      <c r="E91" s="55">
        <f>SUM(E89:E90)</f>
        <v>262.5</v>
      </c>
      <c r="F91" s="56">
        <f>SUM(F89:F90)</f>
        <v>262500</v>
      </c>
    </row>
    <row r="92" spans="1:6" ht="34.5" customHeight="1" x14ac:dyDescent="0.25">
      <c r="A92" s="16">
        <v>80</v>
      </c>
      <c r="B92" s="97" t="s">
        <v>2</v>
      </c>
      <c r="C92" s="98"/>
      <c r="D92" s="99"/>
      <c r="E92" s="4">
        <f>SUM(E91,E86,E80)</f>
        <v>3684.0999999999995</v>
      </c>
      <c r="F92" s="3">
        <f>SUM(F91,F86,F80)</f>
        <v>3682869.25</v>
      </c>
    </row>
    <row r="93" spans="1:6" ht="15.75" x14ac:dyDescent="0.25">
      <c r="A93" s="16">
        <v>81</v>
      </c>
      <c r="B93" s="102" t="s">
        <v>3</v>
      </c>
      <c r="C93" s="102"/>
      <c r="D93" s="102"/>
      <c r="E93" s="11"/>
      <c r="F93" s="14"/>
    </row>
    <row r="94" spans="1:6" ht="19.7" customHeight="1" x14ac:dyDescent="0.25">
      <c r="A94" s="16">
        <v>82</v>
      </c>
      <c r="B94" s="102" t="s">
        <v>5</v>
      </c>
      <c r="C94" s="102"/>
      <c r="D94" s="102"/>
      <c r="E94" s="55">
        <f>SUM(E77)</f>
        <v>382.76700000000005</v>
      </c>
      <c r="F94" s="56">
        <f>SUM(F77)</f>
        <v>382763.13</v>
      </c>
    </row>
    <row r="95" spans="1:6" ht="19.7" customHeight="1" x14ac:dyDescent="0.25">
      <c r="A95" s="16">
        <v>83</v>
      </c>
      <c r="B95" s="102" t="s">
        <v>22</v>
      </c>
      <c r="C95" s="102"/>
      <c r="D95" s="102"/>
      <c r="E95" s="55">
        <f>E92-E94</f>
        <v>3301.3329999999996</v>
      </c>
      <c r="F95" s="56">
        <f>F92-F94</f>
        <v>3300106.12</v>
      </c>
    </row>
    <row r="96" spans="1:6" ht="33.75" customHeight="1" x14ac:dyDescent="0.25">
      <c r="A96" s="16">
        <v>84</v>
      </c>
      <c r="B96" s="92" t="s">
        <v>16</v>
      </c>
      <c r="C96" s="92"/>
      <c r="D96" s="92"/>
      <c r="E96" s="66">
        <f>SUM(E81)</f>
        <v>807.88499999999999</v>
      </c>
      <c r="F96" s="67">
        <f>SUM(F81)</f>
        <v>807884.94</v>
      </c>
    </row>
    <row r="97" spans="1:6" ht="18.75" customHeight="1" x14ac:dyDescent="0.25">
      <c r="A97" s="16">
        <v>85</v>
      </c>
      <c r="B97" s="103" t="s">
        <v>8</v>
      </c>
      <c r="C97" s="103"/>
      <c r="D97" s="103"/>
      <c r="E97" s="68">
        <f>SUM(E82)</f>
        <v>177.161</v>
      </c>
      <c r="F97" s="69">
        <f>SUM(F82)</f>
        <v>177160.52</v>
      </c>
    </row>
    <row r="98" spans="1:6" ht="15" customHeight="1" x14ac:dyDescent="0.3">
      <c r="A98" s="101"/>
      <c r="B98" s="101"/>
      <c r="C98" s="101"/>
      <c r="D98" s="101"/>
      <c r="E98" s="101"/>
      <c r="F98" s="101"/>
    </row>
    <row r="99" spans="1:6" ht="15" customHeight="1" x14ac:dyDescent="0.3">
      <c r="A99" s="85" t="s">
        <v>138</v>
      </c>
      <c r="B99" s="85"/>
      <c r="C99" s="85"/>
      <c r="D99" s="85"/>
      <c r="E99" s="85"/>
      <c r="F99" s="85"/>
    </row>
    <row r="100" spans="1:6" ht="15" customHeight="1" x14ac:dyDescent="0.3">
      <c r="A100" s="24"/>
      <c r="B100" s="24"/>
      <c r="C100" s="24"/>
      <c r="D100" s="24"/>
      <c r="E100" s="24"/>
      <c r="F100" s="24"/>
    </row>
    <row r="101" spans="1:6" ht="15.75" x14ac:dyDescent="0.25">
      <c r="B101" s="18"/>
      <c r="C101" s="21"/>
      <c r="D101" s="21"/>
      <c r="E101" s="22"/>
      <c r="F101" s="1"/>
    </row>
    <row r="102" spans="1:6" x14ac:dyDescent="0.25">
      <c r="C102" s="17"/>
      <c r="D102" s="2"/>
      <c r="F102" s="1"/>
    </row>
    <row r="103" spans="1:6" ht="15.75" x14ac:dyDescent="0.25">
      <c r="B103" s="23"/>
      <c r="C103" s="17"/>
      <c r="D103" s="2"/>
      <c r="F103" s="1"/>
    </row>
    <row r="104" spans="1:6" x14ac:dyDescent="0.25">
      <c r="C104" s="17"/>
      <c r="D104" s="100"/>
      <c r="E104" s="100"/>
      <c r="F104" s="1"/>
    </row>
    <row r="105" spans="1:6" ht="15.75" x14ac:dyDescent="0.25">
      <c r="B105" s="18"/>
      <c r="C105" s="21"/>
      <c r="D105" s="21"/>
      <c r="E105" s="22"/>
      <c r="F105" s="1"/>
    </row>
    <row r="106" spans="1:6" x14ac:dyDescent="0.25">
      <c r="C106" s="17"/>
      <c r="D106" s="2"/>
      <c r="F106" s="1"/>
    </row>
    <row r="107" spans="1:6" x14ac:dyDescent="0.25">
      <c r="C107" s="17"/>
      <c r="D107" s="100"/>
      <c r="E107" s="100"/>
      <c r="F107" s="1"/>
    </row>
    <row r="108" spans="1:6" x14ac:dyDescent="0.25">
      <c r="C108" s="17"/>
      <c r="D108" s="2"/>
      <c r="F108" s="1"/>
    </row>
    <row r="109" spans="1:6" ht="15.75" x14ac:dyDescent="0.25">
      <c r="B109" s="18"/>
      <c r="C109" s="21"/>
      <c r="D109" s="21"/>
      <c r="E109" s="21"/>
      <c r="F109" s="21"/>
    </row>
    <row r="110" spans="1:6" x14ac:dyDescent="0.25">
      <c r="F110" s="1"/>
    </row>
    <row r="111" spans="1:6" x14ac:dyDescent="0.25">
      <c r="F111" s="1"/>
    </row>
    <row r="112" spans="1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</sheetData>
  <mergeCells count="43">
    <mergeCell ref="B16:D16"/>
    <mergeCell ref="B38:D38"/>
    <mergeCell ref="B55:D55"/>
    <mergeCell ref="B48:D48"/>
    <mergeCell ref="A6:F6"/>
    <mergeCell ref="A7:F7"/>
    <mergeCell ref="A8:F8"/>
    <mergeCell ref="A10:A11"/>
    <mergeCell ref="F10:F11"/>
    <mergeCell ref="B10:B11"/>
    <mergeCell ref="D10:D11"/>
    <mergeCell ref="E10:E11"/>
    <mergeCell ref="B13:D13"/>
    <mergeCell ref="C10:C11"/>
    <mergeCell ref="B87:D87"/>
    <mergeCell ref="B77:D77"/>
    <mergeCell ref="B79:D79"/>
    <mergeCell ref="B82:D82"/>
    <mergeCell ref="B86:D86"/>
    <mergeCell ref="D107:E107"/>
    <mergeCell ref="A98:F98"/>
    <mergeCell ref="B96:D96"/>
    <mergeCell ref="B93:D93"/>
    <mergeCell ref="B94:D94"/>
    <mergeCell ref="B97:D97"/>
    <mergeCell ref="B95:D95"/>
    <mergeCell ref="D104:E104"/>
    <mergeCell ref="D2:F2"/>
    <mergeCell ref="D3:F3"/>
    <mergeCell ref="D4:F4"/>
    <mergeCell ref="A99:F99"/>
    <mergeCell ref="B83:D83"/>
    <mergeCell ref="B14:D14"/>
    <mergeCell ref="B62:D62"/>
    <mergeCell ref="B56:D56"/>
    <mergeCell ref="B57:D57"/>
    <mergeCell ref="B78:D78"/>
    <mergeCell ref="B80:D80"/>
    <mergeCell ref="B81:D81"/>
    <mergeCell ref="B58:D58"/>
    <mergeCell ref="B91:D91"/>
    <mergeCell ref="B59:D59"/>
    <mergeCell ref="B92:D92"/>
  </mergeCells>
  <phoneticPr fontId="12" type="noConversion"/>
  <pageMargins left="1.1811023622047245" right="0.59055118110236227" top="0.78740157480314965" bottom="0.98425196850393704" header="0" footer="0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Mingailė Stašaitytė</cp:lastModifiedBy>
  <cp:lastPrinted>2020-02-27T13:23:58Z</cp:lastPrinted>
  <dcterms:created xsi:type="dcterms:W3CDTF">2014-03-18T10:01:07Z</dcterms:created>
  <dcterms:modified xsi:type="dcterms:W3CDTF">2020-02-28T06:45:27Z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LabbisDVSAttachmentId">
    <vt:lpwstr>cb7344ee-431f-4495-a3fc-313c44c77ffc</vt:lpwstr>
  </op:property>
</op:Properties>
</file>